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Calidad\"/>
    </mc:Choice>
  </mc:AlternateContent>
  <xr:revisionPtr revIDLastSave="0" documentId="13_ncr:1_{4042F3F8-A428-413D-897F-38C4978565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uxiliar de MMP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'Auxiliar de MMPP'!$A$6:$AN$67</definedName>
    <definedName name="_xlnm.Print_Area" localSheetId="0">'Auxiliar de MMPP'!$A$1:$AC$91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3" i="1" l="1"/>
  <c r="AB53" i="1" s="1"/>
  <c r="AC53" i="1" s="1"/>
  <c r="L53" i="1" l="1"/>
  <c r="N53" i="1" s="1"/>
  <c r="O53" i="1" s="1"/>
  <c r="L47" i="1" l="1"/>
  <c r="N47" i="1" s="1"/>
  <c r="O47" i="1" s="1"/>
  <c r="Z47" i="1"/>
  <c r="AB47" i="1" s="1"/>
  <c r="AC47" i="1" s="1"/>
  <c r="Z59" i="1" l="1"/>
  <c r="AB59" i="1" s="1"/>
  <c r="AC59" i="1" s="1"/>
  <c r="L59" i="1"/>
  <c r="N59" i="1" s="1"/>
  <c r="O59" i="1" s="1"/>
  <c r="Z52" i="1"/>
  <c r="AB52" i="1" s="1"/>
  <c r="AC52" i="1" s="1"/>
  <c r="L52" i="1"/>
  <c r="N52" i="1" s="1"/>
  <c r="O52" i="1" s="1"/>
  <c r="Z48" i="1"/>
  <c r="AB48" i="1" s="1"/>
  <c r="AC48" i="1" s="1"/>
  <c r="L48" i="1"/>
  <c r="N48" i="1" s="1"/>
  <c r="O48" i="1" s="1"/>
  <c r="Z35" i="1"/>
  <c r="AB35" i="1" s="1"/>
  <c r="AC35" i="1" s="1"/>
  <c r="L35" i="1"/>
  <c r="N35" i="1" s="1"/>
  <c r="O35" i="1" s="1"/>
  <c r="Z31" i="1"/>
  <c r="AB31" i="1" s="1"/>
  <c r="AC31" i="1" s="1"/>
  <c r="L31" i="1"/>
  <c r="N31" i="1" s="1"/>
  <c r="O31" i="1" s="1"/>
  <c r="Z19" i="1"/>
  <c r="AB19" i="1" s="1"/>
  <c r="AC19" i="1" s="1"/>
  <c r="L19" i="1"/>
  <c r="N19" i="1" s="1"/>
  <c r="O19" i="1" s="1"/>
  <c r="Z8" i="1"/>
  <c r="AB8" i="1" s="1"/>
  <c r="AC8" i="1" s="1"/>
  <c r="L8" i="1"/>
  <c r="N8" i="1" s="1"/>
  <c r="O8" i="1" s="1"/>
  <c r="C8" i="1"/>
  <c r="Z67" i="1"/>
  <c r="AB67" i="1" s="1"/>
  <c r="AC67" i="1" s="1"/>
  <c r="L67" i="1"/>
  <c r="N67" i="1" s="1"/>
  <c r="O67" i="1" s="1"/>
  <c r="Z66" i="1"/>
  <c r="AB66" i="1" s="1"/>
  <c r="AC66" i="1" s="1"/>
  <c r="L66" i="1"/>
  <c r="N66" i="1" s="1"/>
  <c r="O66" i="1" s="1"/>
  <c r="Z65" i="1"/>
  <c r="AB65" i="1" s="1"/>
  <c r="AC65" i="1" s="1"/>
  <c r="L65" i="1"/>
  <c r="N65" i="1" s="1"/>
  <c r="O65" i="1" s="1"/>
  <c r="Z64" i="1"/>
  <c r="AB64" i="1" s="1"/>
  <c r="AC64" i="1" s="1"/>
  <c r="L64" i="1"/>
  <c r="N64" i="1" s="1"/>
  <c r="O64" i="1" s="1"/>
  <c r="Z63" i="1"/>
  <c r="AB63" i="1" s="1"/>
  <c r="AC63" i="1" s="1"/>
  <c r="L63" i="1"/>
  <c r="N63" i="1" s="1"/>
  <c r="O63" i="1" s="1"/>
  <c r="Z62" i="1"/>
  <c r="AB62" i="1" s="1"/>
  <c r="AC62" i="1" s="1"/>
  <c r="L62" i="1"/>
  <c r="N62" i="1" s="1"/>
  <c r="O62" i="1" s="1"/>
  <c r="Z46" i="1" l="1"/>
  <c r="AB46" i="1" s="1"/>
  <c r="AC46" i="1" s="1"/>
  <c r="L46" i="1"/>
  <c r="N46" i="1" s="1"/>
  <c r="O46" i="1" s="1"/>
  <c r="Z44" i="1"/>
  <c r="AB44" i="1" s="1"/>
  <c r="AC44" i="1" s="1"/>
  <c r="L44" i="1"/>
  <c r="N44" i="1" s="1"/>
  <c r="O44" i="1" s="1"/>
  <c r="D45" i="1"/>
  <c r="C45" i="1"/>
  <c r="Z45" i="1"/>
  <c r="AB45" i="1" s="1"/>
  <c r="AC45" i="1" s="1"/>
  <c r="L45" i="1"/>
  <c r="N45" i="1" s="1"/>
  <c r="O45" i="1" s="1"/>
  <c r="Z43" i="1" l="1"/>
  <c r="AB43" i="1" s="1"/>
  <c r="AC43" i="1" s="1"/>
  <c r="L43" i="1"/>
  <c r="N43" i="1" s="1"/>
  <c r="O43" i="1" s="1"/>
  <c r="D59" i="1" l="1"/>
  <c r="C59" i="1"/>
  <c r="D52" i="1"/>
  <c r="C52" i="1"/>
  <c r="D48" i="1"/>
  <c r="C48" i="1"/>
  <c r="D35" i="1"/>
  <c r="C35" i="1"/>
  <c r="D31" i="1"/>
  <c r="C31" i="1"/>
  <c r="D19" i="1"/>
  <c r="C19" i="1"/>
  <c r="D8" i="1"/>
  <c r="C7" i="1" l="1"/>
  <c r="D7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2" i="1"/>
  <c r="D32" i="1"/>
  <c r="C33" i="1"/>
  <c r="D33" i="1"/>
  <c r="C34" i="1"/>
  <c r="D34" i="1"/>
  <c r="C36" i="1"/>
  <c r="D36" i="1"/>
  <c r="C37" i="1"/>
  <c r="D37" i="1"/>
  <c r="C38" i="1"/>
  <c r="D38" i="1"/>
  <c r="C39" i="1"/>
  <c r="D39" i="1"/>
  <c r="C40" i="1"/>
  <c r="D40" i="1"/>
  <c r="C41" i="1"/>
  <c r="D41" i="1"/>
  <c r="D42" i="1"/>
  <c r="C50" i="1"/>
  <c r="D50" i="1"/>
  <c r="C51" i="1"/>
  <c r="D51" i="1"/>
  <c r="D54" i="1"/>
  <c r="C55" i="1"/>
  <c r="D55" i="1"/>
  <c r="C56" i="1"/>
  <c r="D56" i="1"/>
  <c r="C57" i="1"/>
  <c r="D57" i="1"/>
  <c r="C58" i="1"/>
  <c r="D58" i="1"/>
  <c r="C60" i="1"/>
  <c r="D60" i="1"/>
  <c r="C61" i="1"/>
  <c r="D61" i="1"/>
  <c r="L9" i="1" l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0" i="1"/>
  <c r="N30" i="1" s="1"/>
  <c r="O30" i="1" s="1"/>
  <c r="L32" i="1"/>
  <c r="N32" i="1" s="1"/>
  <c r="O32" i="1" s="1"/>
  <c r="L33" i="1"/>
  <c r="N33" i="1" s="1"/>
  <c r="O33" i="1" s="1"/>
  <c r="L34" i="1"/>
  <c r="N34" i="1" s="1"/>
  <c r="O34" i="1" s="1"/>
  <c r="L36" i="1"/>
  <c r="N36" i="1" s="1"/>
  <c r="O36" i="1" s="1"/>
  <c r="L37" i="1"/>
  <c r="N37" i="1" s="1"/>
  <c r="O37" i="1" s="1"/>
  <c r="L38" i="1"/>
  <c r="N38" i="1" s="1"/>
  <c r="O38" i="1" s="1"/>
  <c r="L39" i="1"/>
  <c r="N39" i="1" s="1"/>
  <c r="O39" i="1" s="1"/>
  <c r="L40" i="1"/>
  <c r="N40" i="1" s="1"/>
  <c r="O40" i="1" s="1"/>
  <c r="L41" i="1"/>
  <c r="N41" i="1" s="1"/>
  <c r="O41" i="1" s="1"/>
  <c r="L42" i="1"/>
  <c r="N42" i="1" s="1"/>
  <c r="O42" i="1" s="1"/>
  <c r="L50" i="1"/>
  <c r="N50" i="1" s="1"/>
  <c r="O50" i="1" s="1"/>
  <c r="L51" i="1"/>
  <c r="N51" i="1" s="1"/>
  <c r="O51" i="1" s="1"/>
  <c r="L54" i="1"/>
  <c r="N54" i="1" s="1"/>
  <c r="O54" i="1" s="1"/>
  <c r="L55" i="1"/>
  <c r="N55" i="1" s="1"/>
  <c r="O55" i="1" s="1"/>
  <c r="L56" i="1"/>
  <c r="N56" i="1" s="1"/>
  <c r="O56" i="1" s="1"/>
  <c r="L57" i="1"/>
  <c r="N57" i="1" s="1"/>
  <c r="O57" i="1" s="1"/>
  <c r="L58" i="1"/>
  <c r="N58" i="1" s="1"/>
  <c r="O58" i="1" s="1"/>
  <c r="L60" i="1"/>
  <c r="N60" i="1" s="1"/>
  <c r="O60" i="1" s="1"/>
  <c r="L61" i="1"/>
  <c r="N61" i="1" s="1"/>
  <c r="O61" i="1" s="1"/>
  <c r="Z9" i="1"/>
  <c r="AB9" i="1" s="1"/>
  <c r="AC9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Z20" i="1"/>
  <c r="AB20" i="1" s="1"/>
  <c r="AC20" i="1" s="1"/>
  <c r="Z21" i="1"/>
  <c r="AB21" i="1" s="1"/>
  <c r="AC21" i="1" s="1"/>
  <c r="Z22" i="1"/>
  <c r="AB22" i="1" s="1"/>
  <c r="AC22" i="1" s="1"/>
  <c r="Z24" i="1"/>
  <c r="AB24" i="1" s="1"/>
  <c r="AC24" i="1" s="1"/>
  <c r="Z25" i="1"/>
  <c r="AB25" i="1" s="1"/>
  <c r="AC25" i="1" s="1"/>
  <c r="Z26" i="1"/>
  <c r="AB26" i="1" s="1"/>
  <c r="AC26" i="1" s="1"/>
  <c r="Z27" i="1"/>
  <c r="AB27" i="1" s="1"/>
  <c r="AC27" i="1" s="1"/>
  <c r="Z29" i="1"/>
  <c r="AB29" i="1" s="1"/>
  <c r="AC29" i="1" s="1"/>
  <c r="Z30" i="1"/>
  <c r="AB30" i="1" s="1"/>
  <c r="AC30" i="1" s="1"/>
  <c r="Z32" i="1"/>
  <c r="AB32" i="1" s="1"/>
  <c r="AC32" i="1" s="1"/>
  <c r="Z33" i="1"/>
  <c r="AB33" i="1" s="1"/>
  <c r="AC33" i="1" s="1"/>
  <c r="Z34" i="1"/>
  <c r="AB34" i="1" s="1"/>
  <c r="AC34" i="1" s="1"/>
  <c r="Z36" i="1"/>
  <c r="AB36" i="1" s="1"/>
  <c r="AC36" i="1" s="1"/>
  <c r="Z37" i="1"/>
  <c r="AB37" i="1" s="1"/>
  <c r="AC37" i="1" s="1"/>
  <c r="Z38" i="1"/>
  <c r="AB38" i="1" s="1"/>
  <c r="AC38" i="1" s="1"/>
  <c r="Z39" i="1"/>
  <c r="AB39" i="1" s="1"/>
  <c r="AC39" i="1" s="1"/>
  <c r="Z40" i="1"/>
  <c r="AB40" i="1" s="1"/>
  <c r="AC40" i="1" s="1"/>
  <c r="Z41" i="1"/>
  <c r="AB41" i="1" s="1"/>
  <c r="AC41" i="1" s="1"/>
  <c r="Z42" i="1"/>
  <c r="AB42" i="1" s="1"/>
  <c r="AC42" i="1" s="1"/>
  <c r="Z50" i="1"/>
  <c r="AB50" i="1" s="1"/>
  <c r="AC50" i="1" s="1"/>
  <c r="Z51" i="1"/>
  <c r="AB51" i="1" s="1"/>
  <c r="AC51" i="1" s="1"/>
  <c r="Z54" i="1"/>
  <c r="AB54" i="1" s="1"/>
  <c r="AC54" i="1" s="1"/>
  <c r="Z55" i="1"/>
  <c r="AB55" i="1" s="1"/>
  <c r="AC55" i="1" s="1"/>
  <c r="Z56" i="1"/>
  <c r="AB56" i="1" s="1"/>
  <c r="AC56" i="1" s="1"/>
  <c r="Z57" i="1"/>
  <c r="AB57" i="1" s="1"/>
  <c r="AC57" i="1" s="1"/>
  <c r="Z58" i="1"/>
  <c r="AB58" i="1" s="1"/>
  <c r="AC58" i="1" s="1"/>
  <c r="Z60" i="1"/>
  <c r="AB60" i="1" s="1"/>
  <c r="AC60" i="1" s="1"/>
  <c r="Z61" i="1"/>
  <c r="AB61" i="1" s="1"/>
  <c r="AC61" i="1" s="1"/>
  <c r="V28" i="1" l="1"/>
  <c r="Z28" i="1" s="1"/>
  <c r="AB28" i="1" s="1"/>
  <c r="AC28" i="1" s="1"/>
  <c r="V23" i="1"/>
  <c r="V18" i="1"/>
  <c r="V17" i="1"/>
  <c r="V10" i="1"/>
  <c r="Z10" i="1" l="1"/>
  <c r="AB10" i="1" s="1"/>
  <c r="AC10" i="1" s="1"/>
  <c r="Z18" i="1"/>
  <c r="AB18" i="1" s="1"/>
  <c r="AC18" i="1" s="1"/>
  <c r="Z17" i="1"/>
  <c r="AB17" i="1" s="1"/>
  <c r="AC17" i="1" s="1"/>
  <c r="Z23" i="1"/>
  <c r="AB23" i="1" s="1"/>
  <c r="AC23" i="1" s="1"/>
</calcChain>
</file>

<file path=xl/sharedStrings.xml><?xml version="1.0" encoding="utf-8"?>
<sst xmlns="http://schemas.openxmlformats.org/spreadsheetml/2006/main" count="645" uniqueCount="231">
  <si>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</si>
  <si>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</si>
  <si>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</si>
  <si>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</si>
  <si>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</si>
  <si>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</si>
  <si>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</si>
  <si>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</si>
  <si>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</si>
  <si>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</si>
  <si>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</si>
  <si>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</si>
  <si>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</si>
  <si>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</si>
  <si>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</si>
  <si>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PROBABILIDAD 
X
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</si>
  <si>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</si>
  <si>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</si>
  <si>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</si>
  <si>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</si>
  <si>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</si>
  <si>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</si>
  <si>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NIVEL DE PROBABILIDAD 
X
SEVERIDAD</t>
  </si>
  <si>
    <t>Campanas extractoras.</t>
  </si>
  <si>
    <t>Ducha y lavaojos de emergencia, lavaderos.</t>
  </si>
  <si>
    <t>Campanas extractoras, ducha, lavaojos de emergencia, lavaderos.</t>
  </si>
  <si>
    <t>Campana extractora.</t>
  </si>
  <si>
    <t xml:space="preserve"> Barandas de seguridad</t>
  </si>
  <si>
    <t>Recepción de muestras</t>
  </si>
  <si>
    <t>Monitoreos microbiológicos</t>
  </si>
  <si>
    <t>Sistema de conección de puesta a tierra.</t>
  </si>
  <si>
    <t>MEDIDAS DE CONTROL DEL RIESGO / PROGRAMA DE SST</t>
  </si>
  <si>
    <t>MATRIZ DE IDENTIFICACIÓN DE PELIGROS, EVALUACIÓN DE RIESGOS Y CONTROL EN INDUSTRIAS DEL ESPINO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</si>
  <si>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</si>
  <si>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</si>
  <si>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</si>
  <si>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</si>
  <si>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</si>
  <si>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</si>
  <si>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</si>
  <si>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</si>
  <si>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</si>
  <si>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</si>
  <si>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</si>
  <si>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</si>
  <si>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</si>
  <si>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</si>
  <si>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</si>
  <si>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</si>
  <si>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</si>
  <si>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</si>
  <si>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</si>
  <si>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</si>
  <si>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</si>
  <si>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</si>
  <si>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</si>
  <si>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</si>
  <si>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</si>
  <si>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</si>
  <si>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</si>
  <si>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</si>
  <si>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</si>
  <si>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</si>
  <si>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</si>
  <si>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</si>
  <si>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</si>
  <si>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</si>
  <si>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</si>
  <si>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</si>
  <si>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</si>
  <si>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</si>
  <si>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</si>
  <si>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</si>
  <si>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</si>
  <si>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-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</si>
  <si>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</si>
  <si>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</si>
  <si>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</si>
  <si>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Seguridad, Salud en el Trabajo, D.S. N°005-2012 TR Reglamento de Ley N° 29783, Ley N° 30222 Ley que modifica la Ley 29783, Ley de  Seguridad, Salud en el Trabajo, D.S. 006-2014-TR Modificatoria del Reglamento de Seguridad,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</si>
  <si>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</si>
  <si>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Ley N° 29783, Ley de Seguridad, Salud en el Trabajo, D.S. N°005-2012 TR Reglamento de Ley N° 29783, Ley N° 30222 Ley que modifica la Ley 29783, Ley de  Seguridad, Salud en el Trabajo, D.S. 006-2014-TR Modificatoria del Reglamento de Seguridad, Salud en el Trabajo.</t>
  </si>
  <si>
    <t xml:space="preserve">Ley N° 29783, Ley de Seguridad, Salud en el Trabajo, D.S. N°005-2012 TR Reglamento de Ley N° 29783, Ley N° 30222 Ley que modifica la Ley 29783, Ley de  Seguridad, Salud en el Trabajo, D.S. 006-2014-TR Modificatoria del Reglamento de Seguridad, Salud en el Trabajo, Resolución Ministerial N° 375-2008-TR Norma Básica de Ergonomía, de Procedimientos de Evaluación de Riesgo Disergonómico. </t>
  </si>
  <si>
    <t>Barandas de seguridad</t>
  </si>
  <si>
    <t>Elaborado por:</t>
  </si>
  <si>
    <t>SO</t>
  </si>
  <si>
    <t>R</t>
  </si>
  <si>
    <t>QUIMICO</t>
  </si>
  <si>
    <t>Situación de emergencia.</t>
  </si>
  <si>
    <t>Incendios</t>
  </si>
  <si>
    <t>Contacto con fuego e inhalación de humo</t>
  </si>
  <si>
    <t>E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</si>
  <si>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</si>
  <si>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</si>
  <si>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</si>
  <si>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</si>
  <si>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</si>
  <si>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</si>
  <si>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</si>
  <si>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</si>
  <si>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</si>
  <si>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</si>
  <si>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</si>
  <si>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</si>
  <si>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</si>
  <si>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</si>
  <si>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</si>
  <si>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</si>
  <si>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</si>
  <si>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S(Seguridad) / SO (Salud Ocupacional)</t>
  </si>
  <si>
    <t>Rutinaria (R), No Rutinaria (NR), Emergencia (E)</t>
  </si>
  <si>
    <t>CALIDAD</t>
  </si>
  <si>
    <t>FISICO</t>
  </si>
  <si>
    <t>ERGONOMICO</t>
  </si>
  <si>
    <t>ELECTRICO</t>
  </si>
  <si>
    <t>LOCATIVO</t>
  </si>
  <si>
    <t>MECANICO</t>
  </si>
  <si>
    <t>Inspecciones de cisternas</t>
  </si>
  <si>
    <t>Equipo de medición descalibrado</t>
  </si>
  <si>
    <t>Datos erróneos, asfixia, sofocación, exposición a temperaturas elevadas.</t>
  </si>
  <si>
    <t>Tanque interno de cisterna (espacio confinado)</t>
  </si>
  <si>
    <t>Asfixia, sofocación, exposición a temperaturas elevadas</t>
  </si>
  <si>
    <t>Vías / pista / superficies resbalosas o lisas</t>
  </si>
  <si>
    <t>Cambios de temperatura</t>
  </si>
  <si>
    <t>Exposición a cambios de temperatura</t>
  </si>
  <si>
    <t>Rompeolas</t>
  </si>
  <si>
    <t>Golpes por estructuras, caídas al mismo nivel</t>
  </si>
  <si>
    <t>INDUSTRIAS DEL SHANUSI</t>
  </si>
  <si>
    <t>V:00</t>
  </si>
  <si>
    <t>Revisado por:</t>
  </si>
  <si>
    <t>Aprobado por: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</si>
  <si>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</si>
  <si>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</si>
  <si>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</si>
  <si>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</si>
  <si>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</si>
  <si>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</si>
  <si>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</si>
  <si>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</si>
  <si>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</si>
  <si>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* Evaluar cambio de puesto de trabajo.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</si>
  <si>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</si>
  <si>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</si>
  <si>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</si>
  <si>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</si>
  <si>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Sismos</t>
  </si>
  <si>
    <t>Caída del personal/colapso de estructuras, golpes, aplastamiento, muerte</t>
  </si>
  <si>
    <t>NR</t>
  </si>
  <si>
    <t>INFLUENCIA EXTERNA</t>
  </si>
  <si>
    <t>Gabinete contra incendios, extintores.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</si>
  <si>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</si>
  <si>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</si>
  <si>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</si>
  <si>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Pararrayos</t>
  </si>
  <si>
    <t>Capacitación de uso correcto y cuidado de EPP, Capacitación de IPERC, Plan de emergencia, Conformación de la brigada de emergencia. Simulacros de emergencia, capacitación a la brigada de emergencias.</t>
  </si>
  <si>
    <t>Polo manga larga con cinta reflectiva, pantalón jean, guantes de seguridad, zapatos de seguridad.</t>
  </si>
  <si>
    <t>Polo manga larga con cinta reflectiva, pantalón jean, zapatos de seguridad, casco de seguridad.</t>
  </si>
  <si>
    <t>BIOLÓGICO</t>
  </si>
  <si>
    <t xml:space="preserve"> Plan de Vigilancia Prevención y Control COVID-19.
Capacitación sobre prevención y factores de riesgo de COVID-19.
Infografía de limpieza en equipos y ambientes de trabajo, señalización COVID-19.</t>
  </si>
  <si>
    <t>Implementación de plataforma para acceso a la cisterna, Línea de vida en cisterna</t>
  </si>
  <si>
    <t>Polo manga larga con cinta reflectiva, pantalón jean, zapatos  de seguridad.</t>
  </si>
  <si>
    <t>Protector auditivo</t>
  </si>
  <si>
    <t>Respiradores con cartuchos para vapor orgánico.</t>
  </si>
  <si>
    <t>Casco de seguridad, zapato de seguridad, guantes de seguridad</t>
  </si>
  <si>
    <t>IMPORTANTE</t>
  </si>
  <si>
    <t>MODERADO</t>
  </si>
  <si>
    <t>Polo manga larga con cinta reflectiva, pantalón jean, guantes, zapatos de seguridad, lentes.</t>
  </si>
  <si>
    <t>Polo manga larga con cinta reflectiva, pantalón jean, guantes de nitrilo, zapatos de seguridad, lentes.</t>
  </si>
  <si>
    <t>Lentes de seguridad</t>
  </si>
  <si>
    <t>Capacitación uso correcto y cuidado de EPP, Capacitación en el uso de extintores, Capacitación en primeros auxilios, Examenes medicos ocupacionales, Capacitación en el procedimiento en caso de accidentes e incidentes, Capacitación en mapa de riesgos y IPERC, .</t>
  </si>
  <si>
    <t>Uso de cintas antideslizantes, Capacitación uso correcto y cuidado de EPP´s, Capacitación en el procedimineto en caso de accidentes e incidentes, Señalización con letreros de seguridad, Capacitación en IPERC, Caparitación en mapa de riesgos, .</t>
  </si>
  <si>
    <t xml:space="preserve"> Capacitación uso correcto y cuidado de EPP, señalización con letreros de seguridad, Capacitación en mapa de riesgos, Capacitación Política y RISST, reporte de actos y condiciones sub-estandar, Capacitación en IPERC, .</t>
  </si>
  <si>
    <t>Capacitaciones uso correcto de EPP, señalización con letreros de seguridad, Monitoreos ocupacional, Capacitación en mapa de riesgos, Capacitación Política y RISST, reporte de actos y condiciones sub-estandar, Cpacitación en IPERC.</t>
  </si>
  <si>
    <t>Monitoreos ocupacionales, Pausas activas y  rotacion de puesto de trabajo, ,  Capacitación uso correcto y cuidado de EPP, Capacitación en mapa de riesgos, Capacitación Política y RISST, reporte de actos y condiciones sub-estandar, , Cpacitación en IPERC.</t>
  </si>
  <si>
    <t>Señalización y demarcación de vías peatonales,  Desplazamiento por las lineas peatonales, Capacitación mapa de riesgos, Capacitación uso correcto y cuidado de EPP, Señaleticas de seguridad, Capacitación Política y RISST, Capacitación en IPERC, señales de seguridad (Estacionamiento de cisternas)</t>
  </si>
  <si>
    <t>Señalización y demarcación de vías peatonales,  Desplazamiento por las lineas peatonales, Capacitación mapa de riesgos, Capacitación uso correcto y cuidado de EPP, Señaleticas de seguridad, Capacitación Política y RISST, Capacitación en IPERC.</t>
  </si>
  <si>
    <t>Medición de temperatura interna de cisterna,  Capacitación uso correcto y cuidado de EPP, Capacitación en mapa de riesgos, Capacitación Política y RISST, reporte de actos y condiciones sub-estandar, Capacitación en IPERC, ,  Puntos de hidratación.</t>
  </si>
  <si>
    <t>Monitoreo de agentes disergonomicos, Capacitación IPERC, Pausas activas</t>
  </si>
  <si>
    <t>Monitoreos ocupacionales, Pausas activas y Capacitación en IPERC.</t>
  </si>
  <si>
    <t>Polo manga larga con cinta reflectiva, pantalón jean, guantes,casco, zapatos de seguridad.</t>
  </si>
  <si>
    <t>Polo manga larga con cinta reflectiva, pantalón jean, guantes  zapatos de seguridad, lentes, barbiquejo</t>
  </si>
  <si>
    <t>Polo manga larga con cinta reflectiva, pantalón jeancasco, zapatos de seguridad.</t>
  </si>
  <si>
    <t>Polo manga larga con cinta reflectiva, pantalón jean, guantes  casco  , zapatos de seguridad, lentes, mascarilla.</t>
  </si>
  <si>
    <t>Polo manga larga con cinta reflectiva, pantalón jean, guantes  casco  , zapatos de seguridad, lentes, respiradores con filtros.</t>
  </si>
  <si>
    <t>Polo manga larga con cinta reflectiva, pantalón jean, guantes casco , zapatos de seguridad, lentes.</t>
  </si>
  <si>
    <t>Polo manga larga con cinta reflectiva, pantalón jean, guantes casco , zapatos de seguridad, lentes,Traje A40.</t>
  </si>
  <si>
    <t>Polo manga larga con cinta reflectiva, pantalón jean, guantes,casco  zapatos de seguridad, lentes , barbiquejo</t>
  </si>
  <si>
    <t>Polo manga larga con cinta reflectiva, pantalón jean, casco ,  guantes zapatos de seguridad, lentes, mascarilla.</t>
  </si>
  <si>
    <t>Polo manga larga con cinta reflectiva, pantalón jean, guantes,casco  zapatos de seguridad con suela antideslizante, lentes , barbiquejo</t>
  </si>
  <si>
    <t>casco ,  zapatos de seguridad, barbiquejo, arnes y linea de vida</t>
  </si>
  <si>
    <t>Polo manga larga con cinta reflectiva, pantalón jean, guantes,casco  zapatos de seguridad con suela antideslizante, lentes , barbiquejo, linterna par casco.</t>
  </si>
  <si>
    <t>Polo manga larga con cinta reflectiva, pantalón jean, guantes, casco  zapatos de seguridad, lentes , barbiquejo</t>
  </si>
  <si>
    <t>Polo manga larga con cinta reflectiva, pantalón jean, guantes,casco , zapatos de seguridad, lentes.</t>
  </si>
  <si>
    <t>Polo manga larga con cinta reflectiva, pantalón jean, casco ,  guantes zapatos de seguridad, lentes, faja.</t>
  </si>
  <si>
    <r>
      <t xml:space="preserve">Jefatura SST
</t>
    </r>
    <r>
      <rPr>
        <sz val="16"/>
        <rFont val="Arial Narrow"/>
        <family val="2"/>
      </rPr>
      <t>Katia Luz Romero Gomez</t>
    </r>
    <r>
      <rPr>
        <b/>
        <sz val="16"/>
        <rFont val="Arial Narrow"/>
        <family val="2"/>
      </rPr>
      <t xml:space="preserve">
(Coordinador SST)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</si>
  <si>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</si>
  <si>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Capacitación en uso correcto de EPP´s, Capacitacion Política y RISST, Capacitación en primeros auxilios, Capacitación en mapa de riesgos y IPERC, .</t>
  </si>
  <si>
    <t>Capacitación en uso correcto de EPP´s, Capacitacion Política y RISST, Capacitación en primeros auxilios, Señalización con letresros de seguridad, Capacitación en mapa de riesgos y IPERC, .</t>
  </si>
  <si>
    <t>Capacitación trabajos en altura, inspección de arnes, Capacitación en uso correcto de EPP´s, Capacitacion Política y RISST, Capacitación en primeros auxilios, Señalización con letreros de seguridad, Capacitación en mapa de riesgos y IPERC, .</t>
  </si>
  <si>
    <t>Contar con un vigia capacitado y entrenado, Capacitación en uso correcto de EPP´s, Capacitacion Política y RISST, Capacitación en primeros auxilios, Capacitación en mapa de riesgos y IPERC, .</t>
  </si>
  <si>
    <t>Manejo de hojas MSDS, Capacitación en hojas MSDS, Capacitación en primerios auxilios, Capacitación uso correcto y cuidado de EPP, , Señaleticas de seguridad, Capacitación en mapara de riesgos, Capacitación en IPERC, .</t>
  </si>
  <si>
    <t>Manejo de hojas MSDS, Capacitación en hojas MSDS, Capacitación en primerios auxilios, Capacitación del Procedimiento de Uso correcto de EPP, , Señaleticas de seguridad, Capacitación en mapara de riesgos, Capacitación en IPERC, Capacitación de negativa al trabajo inseguro, Supervisión continua.</t>
  </si>
  <si>
    <t>Capacitación en hojas MSDS, Capacitación del Procedimiento de uso correcto de EPP, Señalización, Capacitación en primeros auxilios, Capacitación en mapa de riesgos y IPERC, , .</t>
  </si>
  <si>
    <t>Manejo de hojas MSDS, Capacitación en hojas MSDS, Capacitación en primerios auxilios, Capacitación del Procedimiento de Uso correcto de EPP, , Señaleticas de seguridad, Capacitación en mapara de riesgos, Capacitación en IPERC, Capacitación de negativa al trabajo inseguro.</t>
  </si>
  <si>
    <t>Capacitación en hojas de MSDS, Uso del Kit antiderrames, Control permanente de supervisión, Manejo de hojas MSDS, Capacitación en primerios auxilios, Capacitación del uso correcto de EPP, , Señaleticas de seguridad, Capacitación en mapa de riesgos, Capacitación en IPERC mapa de riesgos, capacitación en  negativa al trabajo inseguro</t>
  </si>
  <si>
    <t xml:space="preserve"> Capacitación de bloqueo y etiquetado, Capacitación uso correcto y cuidado de EPP, Señalización con letreros de Seguridad, , Capacitación en procedimiento en caso de accidente e incidentes del trabajo, Capacitación en IPERC y mapa de riesgos, .</t>
  </si>
  <si>
    <t>Calibración oportuna de equipos de medición y monitoreo,
Verificación de temperatura en reloj de medición externo de cisterna para corroborar resultados obtenidos, Medición de parametros de gases nocivos y oxigeno, Capacitación en IPERC y mapa de riesgos, capacitación en primeros auxilios, , Capacitación en espacios confinados, .</t>
  </si>
  <si>
    <t>Capacitación en el llenado de ATS y  PETAR para trabajos en espacios confinados, Capacitación en espacios confinados, Inspección del área de trabajo, Monitoreo de gases, Medición de Temperatura. Contar con un vigia capacitado y entrenado, Capacitación en primerios auxilios, Capacitación uso correcto y cuidado de EPP, , Capacitación en mapa de riesgos, Capacitación en IPERC, .</t>
  </si>
  <si>
    <t>Capacitación uso correcto y cuidado de EPP, Señalización con letreros de seguridad, Capacitación en primeros auxilios, ,  del trabajo, , Capacitación en mapa de riesgos y IPERC, supervision constante</t>
  </si>
  <si>
    <t>Monitoreo de agentes fisicos, Programa de horarios rotativos, Capacitación uso correcto y cuidado de EPP´s,  de trabajo, , Capacitación el primeros auxilios, , Capacitación en mapa de riesgo y IPERC.</t>
  </si>
  <si>
    <t>Capacitación uso correcto y cuidado de EPP, Señalización con letreros de seguridad, Capacitación en primeros auxilios, Capacitación uso correcto y cuidado de EPP´s, , , Capacitación el primeros auxilios, , Capacitación en mapa de riesgo y IPERC.</t>
  </si>
  <si>
    <t>AUXILIAR DE EVALUACIÓN DE MATERIA PRIMA</t>
  </si>
  <si>
    <t>Recepción y evaluación de Materia Prima</t>
  </si>
  <si>
    <t>Análisis de potencial de RFF</t>
  </si>
  <si>
    <t>Registro de resultados de análisis de RFF</t>
  </si>
  <si>
    <t>Golpes por vehículos, impactos con unidades y estructuras</t>
  </si>
  <si>
    <t>Uso de Motocicleta</t>
  </si>
  <si>
    <t>Casco de moto</t>
  </si>
  <si>
    <t>Respetar la prioridad de paso.
Respetar las señalizaciones de seguridad.
Inspección de motocicleta.</t>
  </si>
  <si>
    <t>Señalización y demarcación de vías peatonales,  Desplazamiento por las lineas peatonales, Capacitación mapa de riesgos, Capacitación uso correcto y cuidado de EPP, Señaleticas de seguridad, Capacitación Política y RISST, Capacitación en IPERC, señales de seguridad</t>
  </si>
  <si>
    <t>RFF Pesado</t>
  </si>
  <si>
    <t>Monitoreos ocupacionales, Pausas activas y  rotacion de puesto de trabajo,  Capacitación uso correcto y cuidado de EPP, Capacitación en mapa de riesgos, Capacitación Política y RISST, reporte de actos y condiciones sub-estandar, Capacitación en IPERC.</t>
  </si>
  <si>
    <t>Capacitación de levantamiento manual de carga, Capacitación uso correcto y cuidado de EPP, Capacitación Política y RISST, Capacitación en IPERC.</t>
  </si>
  <si>
    <t>Manipulación de RFF</t>
  </si>
  <si>
    <t>Exposición a incrustación de espina</t>
  </si>
  <si>
    <t>Capacitación uso correcto y cuidado de EPP,  Capacitación IPERC, supervision constante</t>
  </si>
  <si>
    <t>Polo manga larga con cinta reflectiva, pantalón jean, casco,  guantes de seguridad, zapatos de seguridad.</t>
  </si>
  <si>
    <t>Polo manga larga con cinta reflectiva, pantalón jean, casco ,  guantes zapatos de seguridad, lentes.</t>
  </si>
  <si>
    <t>IP-SST-IDS-020</t>
  </si>
  <si>
    <t>Recojo de muestras de RFF en campo</t>
  </si>
  <si>
    <r>
      <t xml:space="preserve">Jefatura de Calidad
</t>
    </r>
    <r>
      <rPr>
        <sz val="16"/>
        <rFont val="Arial Narrow"/>
        <family val="2"/>
      </rPr>
      <t>Edinson Fernández Rodríguez</t>
    </r>
    <r>
      <rPr>
        <b/>
        <sz val="16"/>
        <rFont val="Arial Narrow"/>
        <family val="2"/>
      </rPr>
      <t xml:space="preserve">
(Supervisor de calidad)</t>
    </r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</si>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</sst>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Calibri"/>
      <family val="2"/>
    </font>
    <font>
      <sz val="16"/>
      <name val="Calibri"/>
      <family val="2"/>
    </font>
    <font>
      <sz val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2" fontId="1" fillId="5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textRotation="90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1" fillId="5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11" fillId="5" borderId="1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12" borderId="11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7" fillId="10" borderId="10" xfId="0" applyFont="1" applyFill="1" applyBorder="1" applyAlignment="1">
      <alignment horizontal="center" vertical="center" textRotation="90" wrapText="1"/>
    </xf>
    <xf numFmtId="0" fontId="7" fillId="10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0" fillId="9" borderId="4" xfId="0" applyFont="1" applyFill="1" applyBorder="1" applyAlignment="1">
      <alignment horizontal="center" vertical="center" textRotation="90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396875</xdr:colOff>
      <xdr:row>0</xdr:row>
      <xdr:rowOff>95250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396875" y="95250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19</xdr:col>
      <xdr:colOff>498475</xdr:colOff>
      <xdr:row>85</xdr:row>
      <xdr:rowOff>365125</xdr:rowOff>
    </xdr:from>
    <xdr:to>
      <xdr:col>19</xdr:col>
      <xdr:colOff>3522183</xdr:colOff>
      <xdr:row>85</xdr:row>
      <xdr:rowOff>1825625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4850" y="223281875"/>
          <a:ext cx="3023708" cy="1460500"/>
        </a:xfrm>
        <a:prstGeom prst="rect">
          <a:avLst/>
        </a:prstGeom>
      </xdr:spPr>
    </xdr:pic>
    <xdr:clientData/>
  </xdr:twoCellAnchor>
  <xdr:twoCellAnchor editAs="oneCell">
    <xdr:from>
      <xdr:col>3</xdr:col>
      <xdr:colOff>3847041</xdr:colOff>
      <xdr:row>85</xdr:row>
      <xdr:rowOff>508000</xdr:rowOff>
    </xdr:from>
    <xdr:to>
      <xdr:col>8</xdr:col>
      <xdr:colOff>167407</xdr:colOff>
      <xdr:row>85</xdr:row>
      <xdr:rowOff>2159000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9208" y="174688500"/>
          <a:ext cx="4406032" cy="1651000"/>
        </a:xfrm>
        <a:prstGeom prst="rect">
          <a:avLst/>
        </a:prstGeom>
      </xdr:spPr>
    </xdr:pic>
    <xdr:clientData/>
  </xdr:twoCellAnchor>
  <xdr:twoCellAnchor>
    <xdr:from>
      <xdr:col>15</xdr:col>
      <xdr:colOff>762000</xdr:colOff>
      <xdr:row>85</xdr:row>
      <xdr:rowOff>275166</xdr:rowOff>
    </xdr:from>
    <xdr:to>
      <xdr:col>15</xdr:col>
      <xdr:colOff>5143500</xdr:colOff>
      <xdr:row>85</xdr:row>
      <xdr:rowOff>2038308</xdr:rowOff>
    </xdr:to>
    <xdr:pic>
      <xdr:nvPicPr>
        <xdr:cNvPr id="6" name="Imagen 5" descr="WhatsApp Image 2023-06-14 at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19"/>
        <a:stretch/>
      </xdr:blipFill>
      <xdr:spPr bwMode="auto">
        <a:xfrm>
          <a:off x="20277667" y="167364833"/>
          <a:ext cx="4381500" cy="1763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197"/>
  <sheetViews>
    <sheetView showGridLines="0" tabSelected="1" topLeftCell="Q76" zoomScale="70" zoomScaleNormal="70" zoomScaleSheetLayoutView="20" workbookViewId="0">
      <selection activeCell="U88" sqref="U88:W88"/>
    </sheetView>
  </sheetViews>
  <sheetFormatPr baseColWidth="10" defaultColWidth="11.453125" defaultRowHeight="14.5" x14ac:dyDescent="0.35"/>
  <cols>
    <col min="1" max="1" width="24.453125" style="2" customWidth="1"/>
    <col min="2" max="2" width="17.36328125" style="1" customWidth="1"/>
    <col min="3" max="3" width="36.6328125" style="1" customWidth="1"/>
    <col min="4" max="4" width="66.6328125" style="1" customWidth="1"/>
    <col min="5" max="5" width="23.7265625" style="3" customWidth="1"/>
    <col min="6" max="7" width="7.7265625" style="3" customWidth="1"/>
    <col min="8" max="8" width="9.54296875" style="3" customWidth="1"/>
    <col min="9" max="9" width="8" style="3" customWidth="1"/>
    <col min="10" max="11" width="7.7265625" style="3" customWidth="1"/>
    <col min="12" max="12" width="11.453125" style="3" customWidth="1"/>
    <col min="13" max="13" width="7.7265625" style="3" customWidth="1"/>
    <col min="14" max="14" width="18" style="3" customWidth="1"/>
    <col min="15" max="15" width="24.1796875" style="1" customWidth="1"/>
    <col min="16" max="16" width="80.7265625" style="1" customWidth="1"/>
    <col min="17" max="17" width="11.81640625" style="1" customWidth="1"/>
    <col min="18" max="18" width="13.7265625" style="1" customWidth="1"/>
    <col min="19" max="19" width="26.7265625" style="1" customWidth="1"/>
    <col min="20" max="20" width="87.54296875" style="2" customWidth="1"/>
    <col min="21" max="21" width="33.81640625" style="1" customWidth="1"/>
    <col min="22" max="22" width="7.7265625" style="4" customWidth="1"/>
    <col min="23" max="23" width="11.453125" style="4" customWidth="1"/>
    <col min="24" max="25" width="7.7265625" style="4" customWidth="1"/>
    <col min="26" max="26" width="10" style="4" customWidth="1"/>
    <col min="27" max="27" width="12.7265625" style="4" customWidth="1"/>
    <col min="28" max="28" width="13.453125" style="4" customWidth="1"/>
    <col min="29" max="29" width="20.54296875" style="4" customWidth="1"/>
    <col min="30" max="30" width="11.453125" style="1"/>
    <col min="31" max="31" width="27.453125" style="1" customWidth="1"/>
    <col min="32" max="16384" width="11.453125" style="1"/>
  </cols>
  <sheetData>
    <row r="1" spans="1:40" s="9" customFormat="1" ht="30" customHeight="1" x14ac:dyDescent="0.3">
      <c r="A1" s="81"/>
      <c r="B1" s="82"/>
      <c r="C1" s="85" t="s">
        <v>32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7"/>
      <c r="V1" s="91" t="s">
        <v>0</v>
      </c>
      <c r="W1" s="91"/>
      <c r="X1" s="91"/>
      <c r="Y1" s="91"/>
      <c r="Z1" s="91"/>
      <c r="AA1" s="91" t="s">
        <v>227</v>
      </c>
      <c r="AB1" s="91"/>
      <c r="AC1" s="91"/>
    </row>
    <row r="2" spans="1:40" s="9" customFormat="1" ht="40.5" customHeight="1" x14ac:dyDescent="0.3">
      <c r="A2" s="83"/>
      <c r="B2" s="84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  <c r="V2" s="91" t="s">
        <v>1</v>
      </c>
      <c r="W2" s="91"/>
      <c r="X2" s="91"/>
      <c r="Y2" s="91"/>
      <c r="Z2" s="91"/>
      <c r="AA2" s="91" t="s">
        <v>127</v>
      </c>
      <c r="AB2" s="91"/>
      <c r="AC2" s="91"/>
    </row>
    <row r="3" spans="1:40" s="9" customFormat="1" ht="22.5" customHeight="1" x14ac:dyDescent="0.45">
      <c r="A3" s="113" t="s">
        <v>2</v>
      </c>
      <c r="B3" s="114"/>
      <c r="C3" s="115" t="s">
        <v>126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7"/>
    </row>
    <row r="4" spans="1:40" s="9" customFormat="1" ht="37" customHeight="1" x14ac:dyDescent="0.3">
      <c r="A4" s="92" t="s">
        <v>101</v>
      </c>
      <c r="B4" s="93"/>
      <c r="C4" s="118" t="s">
        <v>210</v>
      </c>
      <c r="D4" s="92"/>
      <c r="E4" s="92"/>
      <c r="F4" s="92"/>
      <c r="G4" s="92"/>
      <c r="H4" s="92"/>
      <c r="I4" s="92"/>
      <c r="J4" s="92"/>
      <c r="K4" s="93"/>
      <c r="L4" s="118" t="s">
        <v>102</v>
      </c>
      <c r="M4" s="92"/>
      <c r="N4" s="92"/>
      <c r="O4" s="93"/>
      <c r="P4" s="118" t="s">
        <v>110</v>
      </c>
      <c r="Q4" s="92"/>
      <c r="R4" s="92"/>
      <c r="S4" s="93"/>
      <c r="T4" s="118" t="s">
        <v>103</v>
      </c>
      <c r="U4" s="93"/>
      <c r="V4" s="118" t="s">
        <v>104</v>
      </c>
      <c r="W4" s="92"/>
      <c r="X4" s="92"/>
      <c r="Y4" s="92"/>
      <c r="Z4" s="92"/>
      <c r="AA4" s="92"/>
      <c r="AB4" s="92"/>
      <c r="AC4" s="93"/>
    </row>
    <row r="5" spans="1:40" s="19" customFormat="1" ht="72" customHeight="1" x14ac:dyDescent="0.4">
      <c r="A5" s="94" t="s">
        <v>105</v>
      </c>
      <c r="B5" s="94"/>
      <c r="C5" s="94"/>
      <c r="D5" s="94"/>
      <c r="E5" s="28" t="s">
        <v>106</v>
      </c>
      <c r="F5" s="95" t="s">
        <v>107</v>
      </c>
      <c r="G5" s="95" t="s">
        <v>108</v>
      </c>
      <c r="H5" s="97" t="s">
        <v>3</v>
      </c>
      <c r="I5" s="97"/>
      <c r="J5" s="97"/>
      <c r="K5" s="97"/>
      <c r="L5" s="97"/>
      <c r="M5" s="97"/>
      <c r="N5" s="97"/>
      <c r="O5" s="97"/>
      <c r="P5" s="119" t="s">
        <v>4</v>
      </c>
      <c r="Q5" s="97" t="s">
        <v>31</v>
      </c>
      <c r="R5" s="97"/>
      <c r="S5" s="97"/>
      <c r="T5" s="97"/>
      <c r="U5" s="97"/>
      <c r="V5" s="97" t="s">
        <v>5</v>
      </c>
      <c r="W5" s="97"/>
      <c r="X5" s="97"/>
      <c r="Y5" s="97"/>
      <c r="Z5" s="97"/>
      <c r="AA5" s="97"/>
      <c r="AB5" s="97"/>
      <c r="AC5" s="97"/>
    </row>
    <row r="6" spans="1:40" s="23" customFormat="1" ht="243" customHeight="1" x14ac:dyDescent="0.35">
      <c r="A6" s="20" t="s">
        <v>6</v>
      </c>
      <c r="B6" s="20" t="s">
        <v>0</v>
      </c>
      <c r="C6" s="20" t="s">
        <v>7</v>
      </c>
      <c r="D6" s="20" t="s">
        <v>8</v>
      </c>
      <c r="E6" s="21" t="s">
        <v>109</v>
      </c>
      <c r="F6" s="96"/>
      <c r="G6" s="96"/>
      <c r="H6" s="22" t="s">
        <v>9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16</v>
      </c>
      <c r="P6" s="95"/>
      <c r="Q6" s="22" t="s">
        <v>17</v>
      </c>
      <c r="R6" s="22" t="s">
        <v>18</v>
      </c>
      <c r="S6" s="22" t="s">
        <v>19</v>
      </c>
      <c r="T6" s="22" t="s">
        <v>20</v>
      </c>
      <c r="U6" s="22" t="s">
        <v>21</v>
      </c>
      <c r="V6" s="22" t="s">
        <v>9</v>
      </c>
      <c r="W6" s="22" t="s">
        <v>10</v>
      </c>
      <c r="X6" s="22" t="s">
        <v>11</v>
      </c>
      <c r="Y6" s="22" t="s">
        <v>12</v>
      </c>
      <c r="Z6" s="22" t="s">
        <v>13</v>
      </c>
      <c r="AA6" s="22" t="s">
        <v>14</v>
      </c>
      <c r="AB6" s="22" t="s">
        <v>22</v>
      </c>
      <c r="AC6" s="22" t="s">
        <v>16</v>
      </c>
    </row>
    <row r="7" spans="1:40" ht="192.5" customHeight="1" x14ac:dyDescent="0.35">
      <c r="A7" s="78" t="s">
        <v>28</v>
      </c>
      <c r="B7" s="10">
        <v>600</v>
      </c>
      <c r="C7" s="5" t="str">
        <f>IFERROR(VLOOKUP(B7,[4]PELIGROS!$B$7:$D$130,2,FALSE),"")</f>
        <v>Fluidos o sustancias calientes</v>
      </c>
      <c r="D7" s="5" t="str">
        <f>IFERROR(VLOOKUP(B7,[4]PELIGROS!$B$7:$D$130,3,FALSE),"")</f>
        <v>Quemaduras de primer, segundo y tercer grado.</v>
      </c>
      <c r="E7" s="78" t="s">
        <v>85</v>
      </c>
      <c r="F7" s="29" t="s">
        <v>111</v>
      </c>
      <c r="G7" s="10" t="s">
        <v>91</v>
      </c>
      <c r="H7" s="10">
        <v>1</v>
      </c>
      <c r="I7" s="10">
        <v>2</v>
      </c>
      <c r="J7" s="10">
        <v>2</v>
      </c>
      <c r="K7" s="5">
        <v>3</v>
      </c>
      <c r="L7" s="5">
        <v>8</v>
      </c>
      <c r="M7" s="10">
        <v>3</v>
      </c>
      <c r="N7" s="5">
        <v>24</v>
      </c>
      <c r="O7" s="7" t="s">
        <v>163</v>
      </c>
      <c r="P7" s="8" t="s">
        <v>77</v>
      </c>
      <c r="Q7" s="10" t="s">
        <v>74</v>
      </c>
      <c r="R7" s="10" t="s">
        <v>74</v>
      </c>
      <c r="S7" s="10" t="s">
        <v>74</v>
      </c>
      <c r="T7" s="10" t="s">
        <v>207</v>
      </c>
      <c r="U7" s="8" t="s">
        <v>165</v>
      </c>
      <c r="V7" s="10">
        <v>1</v>
      </c>
      <c r="W7" s="10">
        <v>1</v>
      </c>
      <c r="X7" s="10">
        <v>1</v>
      </c>
      <c r="Y7" s="10">
        <v>3</v>
      </c>
      <c r="Z7" s="10">
        <v>6</v>
      </c>
      <c r="AA7" s="10">
        <v>2</v>
      </c>
      <c r="AB7" s="10">
        <v>12</v>
      </c>
      <c r="AC7" s="7" t="s">
        <v>164</v>
      </c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s="9" customFormat="1" ht="240" customHeight="1" x14ac:dyDescent="0.3">
      <c r="A8" s="80"/>
      <c r="B8" s="5">
        <v>908</v>
      </c>
      <c r="C8" s="5" t="str">
        <f>IFERROR(VLOOKUP(B8,[4]PELIGROS!$B$7:$D$130,2,FALSE),"")</f>
        <v>Virus SARS-CoV-2 (Virus que produce la enfermedad COVID-19)</v>
      </c>
      <c r="D8" s="5" t="str">
        <f>IFERROR(VLOOKUP(B8,[4]PELIGROS!$B$7:$D$130,3,FALSE),"")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80" t="s">
        <v>85</v>
      </c>
      <c r="F8" s="6" t="s">
        <v>156</v>
      </c>
      <c r="G8" s="6" t="s">
        <v>91</v>
      </c>
      <c r="H8" s="5">
        <v>1</v>
      </c>
      <c r="I8" s="5">
        <v>1</v>
      </c>
      <c r="J8" s="5">
        <v>1</v>
      </c>
      <c r="K8" s="5">
        <v>3</v>
      </c>
      <c r="L8" s="5">
        <f t="shared" ref="L8" si="0">H8+I8+J8+K8</f>
        <v>6</v>
      </c>
      <c r="M8" s="5">
        <v>3</v>
      </c>
      <c r="N8" s="5">
        <f t="shared" ref="N8" si="1">L8*M8</f>
        <v>18</v>
      </c>
      <c r="O8" s="7" t="str">
        <f t="shared" ref="O8" si="2">IF(N8&gt;=25,"INTOLERABLE",IF(N8&gt;=17,"IMPORTANTE",IF(N8&gt;=9,"MODERADO",IF(N8&gt;=5,"TOLERABLE","TRIVIAL"))))</f>
        <v>IMPORTANTE</v>
      </c>
      <c r="P8" s="8" t="s">
        <v>230</v>
      </c>
      <c r="Q8" s="5" t="s">
        <v>74</v>
      </c>
      <c r="R8" s="5" t="s">
        <v>74</v>
      </c>
      <c r="S8" s="5" t="s">
        <v>74</v>
      </c>
      <c r="T8" s="39" t="s">
        <v>157</v>
      </c>
      <c r="U8" s="5" t="s">
        <v>74</v>
      </c>
      <c r="V8" s="5">
        <v>1</v>
      </c>
      <c r="W8" s="5">
        <v>1</v>
      </c>
      <c r="X8" s="5">
        <v>1</v>
      </c>
      <c r="Y8" s="5">
        <v>3</v>
      </c>
      <c r="Z8" s="5">
        <f t="shared" ref="Z8" si="3">V8+W8+X8+Y8</f>
        <v>6</v>
      </c>
      <c r="AA8" s="5">
        <v>2</v>
      </c>
      <c r="AB8" s="5">
        <f t="shared" ref="AB8" si="4">Z8*AA8</f>
        <v>12</v>
      </c>
      <c r="AC8" s="7" t="str">
        <f t="shared" ref="AC8" si="5">IF(AB8&gt;=25,"INTOLERABLE",IF(AB8&gt;=17,"IMPORTANTE",IF(AB8&gt;=9,"MODERADO",IF(AB8&gt;=5,"TOLERABLE","TRIVIAL"))))</f>
        <v>MODERADO</v>
      </c>
    </row>
    <row r="9" spans="1:40" ht="192.5" customHeight="1" x14ac:dyDescent="0.35">
      <c r="A9" s="61" t="s">
        <v>211</v>
      </c>
      <c r="B9" s="10">
        <v>316</v>
      </c>
      <c r="C9" s="5" t="str">
        <f>IFERROR(VLOOKUP(B9,[4]PELIGROS!$B$7:$D$130,2,FALSE),"")</f>
        <v>Materiales de vidrio</v>
      </c>
      <c r="D9" s="5" t="str">
        <f>IFERROR(VLOOKUP(B9,[4]PELIGROS!$B$7:$D$130,3,FALSE),"")</f>
        <v>Cortes, rasmilladuras.</v>
      </c>
      <c r="E9" s="78" t="s">
        <v>85</v>
      </c>
      <c r="F9" s="29" t="s">
        <v>114</v>
      </c>
      <c r="G9" s="10" t="s">
        <v>91</v>
      </c>
      <c r="H9" s="10">
        <v>1</v>
      </c>
      <c r="I9" s="10">
        <v>2</v>
      </c>
      <c r="J9" s="10">
        <v>2</v>
      </c>
      <c r="K9" s="5">
        <v>3</v>
      </c>
      <c r="L9" s="5">
        <f t="shared" ref="L9:L54" si="6">H9+I9+J9+K9</f>
        <v>8</v>
      </c>
      <c r="M9" s="10">
        <v>1</v>
      </c>
      <c r="N9" s="5">
        <f t="shared" ref="N9:N54" si="7">L9*M9</f>
        <v>8</v>
      </c>
      <c r="O9" s="7" t="str">
        <f t="shared" ref="O9:O54" si="8">IF(N9&gt;=25,"INTOLERABLE",IF(N9&gt;=17,"IMPORTANTE",IF(N9&gt;=9,"MODERADO",IF(N9&gt;=5,"TOLERABLE","TRIVIAL"))))</f>
        <v>TOLERABLE</v>
      </c>
      <c r="P9" s="8" t="s">
        <v>78</v>
      </c>
      <c r="Q9" s="10" t="s">
        <v>74</v>
      </c>
      <c r="R9" s="10" t="s">
        <v>74</v>
      </c>
      <c r="S9" s="10" t="s">
        <v>74</v>
      </c>
      <c r="T9" s="10" t="s">
        <v>195</v>
      </c>
      <c r="U9" s="8" t="s">
        <v>179</v>
      </c>
      <c r="V9" s="10">
        <v>1</v>
      </c>
      <c r="W9" s="10">
        <v>1</v>
      </c>
      <c r="X9" s="10">
        <v>1</v>
      </c>
      <c r="Y9" s="10">
        <v>3</v>
      </c>
      <c r="Z9" s="10">
        <f t="shared" ref="Z9:Z54" si="9">V9+W9+X9+Y9</f>
        <v>6</v>
      </c>
      <c r="AA9" s="10">
        <v>1</v>
      </c>
      <c r="AB9" s="10">
        <f t="shared" ref="AB9:AB54" si="10">Z9*AA9</f>
        <v>6</v>
      </c>
      <c r="AC9" s="7" t="str">
        <f t="shared" ref="AC9:AC54" si="11">IF(AB9&gt;=25,"INTOLERABLE",IF(AB9&gt;=17,"IMPORTANTE",IF(AB9&gt;=9,"MODERADO",IF(AB9&gt;=5,"TOLERABLE","TRIVIAL"))))</f>
        <v>TOLERABLE</v>
      </c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92.5" customHeight="1" x14ac:dyDescent="0.35">
      <c r="A10" s="61"/>
      <c r="B10" s="10">
        <v>401</v>
      </c>
      <c r="C10" s="5" t="str">
        <f>IFERROR(VLOOKUP(B10,[4]PELIGROS!$B$7:$D$130,2,FALSE),"")</f>
        <v>Sustancias asfixiantes (gases y vapores)</v>
      </c>
      <c r="D10" s="5" t="str">
        <f>IFERROR(VLOOKUP(B10,[4]PELIGROS!$B$7:$D$130,3,FALSE),"")</f>
        <v>Inhalación de sustancias asfixiantes, desmayos, intoxicación, muerte.</v>
      </c>
      <c r="E10" s="79"/>
      <c r="F10" s="29" t="s">
        <v>86</v>
      </c>
      <c r="G10" s="10" t="s">
        <v>84</v>
      </c>
      <c r="H10" s="10">
        <v>1</v>
      </c>
      <c r="I10" s="10">
        <v>2</v>
      </c>
      <c r="J10" s="10">
        <v>2</v>
      </c>
      <c r="K10" s="5">
        <v>3</v>
      </c>
      <c r="L10" s="5">
        <f t="shared" si="6"/>
        <v>8</v>
      </c>
      <c r="M10" s="10">
        <v>3</v>
      </c>
      <c r="N10" s="5">
        <f t="shared" si="7"/>
        <v>24</v>
      </c>
      <c r="O10" s="7" t="str">
        <f t="shared" si="8"/>
        <v>IMPORTANTE</v>
      </c>
      <c r="P10" s="8" t="s">
        <v>77</v>
      </c>
      <c r="Q10" s="8" t="s">
        <v>74</v>
      </c>
      <c r="R10" s="8" t="s">
        <v>74</v>
      </c>
      <c r="S10" s="10" t="s">
        <v>23</v>
      </c>
      <c r="T10" s="5" t="s">
        <v>199</v>
      </c>
      <c r="U10" s="8" t="s">
        <v>161</v>
      </c>
      <c r="V10" s="10">
        <f t="shared" ref="V10:V18" si="12">H10</f>
        <v>1</v>
      </c>
      <c r="W10" s="10">
        <v>1</v>
      </c>
      <c r="X10" s="10">
        <v>1</v>
      </c>
      <c r="Y10" s="10">
        <v>3</v>
      </c>
      <c r="Z10" s="10">
        <f t="shared" si="9"/>
        <v>6</v>
      </c>
      <c r="AA10" s="10">
        <v>2</v>
      </c>
      <c r="AB10" s="10">
        <f t="shared" si="10"/>
        <v>12</v>
      </c>
      <c r="AC10" s="7" t="str">
        <f t="shared" si="11"/>
        <v>MODERADO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92.5" customHeight="1" x14ac:dyDescent="0.35">
      <c r="A11" s="61"/>
      <c r="B11" s="10">
        <v>403</v>
      </c>
      <c r="C11" s="5" t="str">
        <f>IFERROR(VLOOKUP(B11,[4]PELIGROS!$B$7:$D$130,2,FALSE),"")</f>
        <v>Sustancias corrosivas</v>
      </c>
      <c r="D11" s="5" t="str">
        <f>IFERROR(VLOOKUP(B11,[4]PELIGROS!$B$7:$D$130,3,FALSE),"")</f>
        <v>Contacto químico, daño a los ojos, piel, tejido, vias respiratorias y conductos gastrointestinales, quemaduras, muerte.</v>
      </c>
      <c r="E11" s="79"/>
      <c r="F11" s="29" t="s">
        <v>86</v>
      </c>
      <c r="G11" s="10" t="s">
        <v>84</v>
      </c>
      <c r="H11" s="10">
        <v>1</v>
      </c>
      <c r="I11" s="10">
        <v>2</v>
      </c>
      <c r="J11" s="10">
        <v>2</v>
      </c>
      <c r="K11" s="5">
        <v>3</v>
      </c>
      <c r="L11" s="5">
        <f t="shared" si="6"/>
        <v>8</v>
      </c>
      <c r="M11" s="10">
        <v>3</v>
      </c>
      <c r="N11" s="5">
        <f t="shared" si="7"/>
        <v>24</v>
      </c>
      <c r="O11" s="7" t="str">
        <f t="shared" si="8"/>
        <v>IMPORTANTE</v>
      </c>
      <c r="P11" s="8" t="s">
        <v>77</v>
      </c>
      <c r="Q11" s="8" t="s">
        <v>74</v>
      </c>
      <c r="R11" s="8" t="s">
        <v>74</v>
      </c>
      <c r="S11" s="10" t="s">
        <v>24</v>
      </c>
      <c r="T11" s="5" t="s">
        <v>199</v>
      </c>
      <c r="U11" s="8" t="s">
        <v>181</v>
      </c>
      <c r="V11" s="10">
        <v>1</v>
      </c>
      <c r="W11" s="10">
        <v>1</v>
      </c>
      <c r="X11" s="10">
        <v>1</v>
      </c>
      <c r="Y11" s="10">
        <v>3</v>
      </c>
      <c r="Z11" s="10">
        <f t="shared" si="9"/>
        <v>6</v>
      </c>
      <c r="AA11" s="10">
        <v>2</v>
      </c>
      <c r="AB11" s="10">
        <f t="shared" si="10"/>
        <v>12</v>
      </c>
      <c r="AC11" s="7" t="str">
        <f t="shared" si="11"/>
        <v>MODERADO</v>
      </c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192.5" customHeight="1" x14ac:dyDescent="0.35">
      <c r="A12" s="61"/>
      <c r="B12" s="10">
        <v>404</v>
      </c>
      <c r="C12" s="5" t="str">
        <f>IFERROR(VLOOKUP(B12,[4]PELIGROS!$B$7:$D$130,2,FALSE),"")</f>
        <v>Sustancias irritantes o alergizantes</v>
      </c>
      <c r="D12" s="5" t="str">
        <f>IFERROR(VLOOKUP(B12,[4]PELIGROS!$B$7:$D$130,3,FALSE),"")</f>
        <v>Contacto químico, daño a los ojos, piel, tejido, vias respiratorias, muerte.</v>
      </c>
      <c r="E12" s="79"/>
      <c r="F12" s="29" t="s">
        <v>86</v>
      </c>
      <c r="G12" s="10" t="s">
        <v>84</v>
      </c>
      <c r="H12" s="10">
        <v>1</v>
      </c>
      <c r="I12" s="10">
        <v>2</v>
      </c>
      <c r="J12" s="10">
        <v>2</v>
      </c>
      <c r="K12" s="5">
        <v>3</v>
      </c>
      <c r="L12" s="5">
        <f t="shared" si="6"/>
        <v>8</v>
      </c>
      <c r="M12" s="10">
        <v>3</v>
      </c>
      <c r="N12" s="5">
        <f t="shared" si="7"/>
        <v>24</v>
      </c>
      <c r="O12" s="7" t="str">
        <f t="shared" si="8"/>
        <v>IMPORTANTE</v>
      </c>
      <c r="P12" s="8" t="s">
        <v>77</v>
      </c>
      <c r="Q12" s="8" t="s">
        <v>74</v>
      </c>
      <c r="R12" s="8" t="s">
        <v>74</v>
      </c>
      <c r="S12" s="10" t="s">
        <v>24</v>
      </c>
      <c r="T12" s="5" t="s">
        <v>199</v>
      </c>
      <c r="U12" s="8" t="s">
        <v>182</v>
      </c>
      <c r="V12" s="10">
        <v>1</v>
      </c>
      <c r="W12" s="10">
        <v>1</v>
      </c>
      <c r="X12" s="10">
        <v>1</v>
      </c>
      <c r="Y12" s="10">
        <v>3</v>
      </c>
      <c r="Z12" s="10">
        <f t="shared" si="9"/>
        <v>6</v>
      </c>
      <c r="AA12" s="10">
        <v>2</v>
      </c>
      <c r="AB12" s="10">
        <f t="shared" si="10"/>
        <v>12</v>
      </c>
      <c r="AC12" s="7" t="str">
        <f t="shared" si="11"/>
        <v>MODERADO</v>
      </c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192.5" customHeight="1" x14ac:dyDescent="0.35">
      <c r="A13" s="61"/>
      <c r="B13" s="10">
        <v>406</v>
      </c>
      <c r="C13" s="5" t="str">
        <f>IFERROR(VLOOKUP(B13,[4]PELIGROS!$B$7:$D$130,2,FALSE),"")</f>
        <v>Otras sustancias químicas</v>
      </c>
      <c r="D13" s="5" t="str">
        <f>IFERROR(VLOOKUP(B13,[4]PELIGROS!$B$7:$D$130,3,FALSE),"")</f>
        <v>Contacto químico, daño a los ojos, piel, tejido, vias respiratorias.</v>
      </c>
      <c r="E13" s="79"/>
      <c r="F13" s="29" t="s">
        <v>86</v>
      </c>
      <c r="G13" s="10" t="s">
        <v>84</v>
      </c>
      <c r="H13" s="10">
        <v>1</v>
      </c>
      <c r="I13" s="10">
        <v>2</v>
      </c>
      <c r="J13" s="10">
        <v>2</v>
      </c>
      <c r="K13" s="5">
        <v>3</v>
      </c>
      <c r="L13" s="5">
        <f t="shared" si="6"/>
        <v>8</v>
      </c>
      <c r="M13" s="10">
        <v>3</v>
      </c>
      <c r="N13" s="5">
        <f t="shared" si="7"/>
        <v>24</v>
      </c>
      <c r="O13" s="7" t="str">
        <f t="shared" si="8"/>
        <v>IMPORTANTE</v>
      </c>
      <c r="P13" s="8" t="s">
        <v>77</v>
      </c>
      <c r="Q13" s="8" t="s">
        <v>74</v>
      </c>
      <c r="R13" s="8" t="s">
        <v>74</v>
      </c>
      <c r="S13" s="10" t="s">
        <v>25</v>
      </c>
      <c r="T13" s="10" t="s">
        <v>200</v>
      </c>
      <c r="U13" s="8" t="s">
        <v>182</v>
      </c>
      <c r="V13" s="10">
        <v>1</v>
      </c>
      <c r="W13" s="10">
        <v>1</v>
      </c>
      <c r="X13" s="10">
        <v>1</v>
      </c>
      <c r="Y13" s="10">
        <v>3</v>
      </c>
      <c r="Z13" s="10">
        <f t="shared" si="9"/>
        <v>6</v>
      </c>
      <c r="AA13" s="10">
        <v>2</v>
      </c>
      <c r="AB13" s="10">
        <f t="shared" si="10"/>
        <v>12</v>
      </c>
      <c r="AC13" s="7" t="str">
        <f t="shared" si="11"/>
        <v>MODERADO</v>
      </c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92.5" customHeight="1" x14ac:dyDescent="0.35">
      <c r="A14" s="61"/>
      <c r="B14" s="10">
        <v>407</v>
      </c>
      <c r="C14" s="5" t="str">
        <f>IFERROR(VLOOKUP(B14,[4]PELIGROS!$B$7:$D$130,2,FALSE),"")</f>
        <v>Generación de polvo</v>
      </c>
      <c r="D14" s="5" t="str">
        <f>IFERROR(VLOOKUP(B14,[4]PELIGROS!$B$7:$D$130,3,FALSE),"")</f>
        <v>Inhalación de polvo, reacciones alérgicas, irritaciones a la vista, daños a la salud.</v>
      </c>
      <c r="E14" s="79"/>
      <c r="F14" s="29" t="s">
        <v>86</v>
      </c>
      <c r="G14" s="10" t="s">
        <v>84</v>
      </c>
      <c r="H14" s="10">
        <v>1</v>
      </c>
      <c r="I14" s="10">
        <v>2</v>
      </c>
      <c r="J14" s="10">
        <v>2</v>
      </c>
      <c r="K14" s="5">
        <v>3</v>
      </c>
      <c r="L14" s="5">
        <f t="shared" si="6"/>
        <v>8</v>
      </c>
      <c r="M14" s="10">
        <v>3</v>
      </c>
      <c r="N14" s="5">
        <f t="shared" si="7"/>
        <v>24</v>
      </c>
      <c r="O14" s="7" t="str">
        <f t="shared" si="8"/>
        <v>IMPORTANTE</v>
      </c>
      <c r="P14" s="8" t="s">
        <v>79</v>
      </c>
      <c r="Q14" s="10" t="s">
        <v>74</v>
      </c>
      <c r="R14" s="10" t="s">
        <v>74</v>
      </c>
      <c r="S14" s="25" t="s">
        <v>74</v>
      </c>
      <c r="T14" s="24" t="s">
        <v>168</v>
      </c>
      <c r="U14" s="8" t="s">
        <v>167</v>
      </c>
      <c r="V14" s="10">
        <v>1</v>
      </c>
      <c r="W14" s="10">
        <v>1</v>
      </c>
      <c r="X14" s="10">
        <v>1</v>
      </c>
      <c r="Y14" s="10">
        <v>3</v>
      </c>
      <c r="Z14" s="10">
        <f t="shared" si="9"/>
        <v>6</v>
      </c>
      <c r="AA14" s="10">
        <v>2</v>
      </c>
      <c r="AB14" s="10">
        <f t="shared" si="10"/>
        <v>12</v>
      </c>
      <c r="AC14" s="7" t="str">
        <f t="shared" si="11"/>
        <v>MODERADO</v>
      </c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92.5" customHeight="1" x14ac:dyDescent="0.35">
      <c r="A15" s="61"/>
      <c r="B15" s="10">
        <v>409</v>
      </c>
      <c r="C15" s="5" t="str">
        <f>IFERROR(VLOOKUP(B15,[4]PELIGROS!$B$7:$D$130,2,FALSE),"")</f>
        <v>Fuga de líquidos inflamables y explosivos</v>
      </c>
      <c r="D15" s="5" t="str">
        <f>IFERROR(VLOOKUP(B15,[4]PELIGROS!$B$7:$D$130,3,FALSE),"")</f>
        <v>Exposición a líquidos inflamables y explosivos, explosión, incendio, muerte.</v>
      </c>
      <c r="E15" s="79"/>
      <c r="F15" s="29" t="s">
        <v>111</v>
      </c>
      <c r="G15" s="10" t="s">
        <v>91</v>
      </c>
      <c r="H15" s="10">
        <v>1</v>
      </c>
      <c r="I15" s="10">
        <v>2</v>
      </c>
      <c r="J15" s="10">
        <v>2</v>
      </c>
      <c r="K15" s="5">
        <v>3</v>
      </c>
      <c r="L15" s="5">
        <f t="shared" si="6"/>
        <v>8</v>
      </c>
      <c r="M15" s="10">
        <v>3</v>
      </c>
      <c r="N15" s="5">
        <f t="shared" si="7"/>
        <v>24</v>
      </c>
      <c r="O15" s="7" t="str">
        <f t="shared" si="8"/>
        <v>IMPORTANTE</v>
      </c>
      <c r="P15" s="8" t="s">
        <v>77</v>
      </c>
      <c r="Q15" s="10" t="s">
        <v>74</v>
      </c>
      <c r="R15" s="10" t="s">
        <v>74</v>
      </c>
      <c r="S15" s="10" t="s">
        <v>74</v>
      </c>
      <c r="T15" s="5" t="s">
        <v>201</v>
      </c>
      <c r="U15" s="8" t="s">
        <v>166</v>
      </c>
      <c r="V15" s="10">
        <v>1</v>
      </c>
      <c r="W15" s="10">
        <v>1</v>
      </c>
      <c r="X15" s="10">
        <v>1</v>
      </c>
      <c r="Y15" s="10">
        <v>3</v>
      </c>
      <c r="Z15" s="10">
        <f t="shared" si="9"/>
        <v>6</v>
      </c>
      <c r="AA15" s="10">
        <v>2</v>
      </c>
      <c r="AB15" s="10">
        <f t="shared" si="10"/>
        <v>12</v>
      </c>
      <c r="AC15" s="7" t="str">
        <f t="shared" si="11"/>
        <v>MODERADO</v>
      </c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92.5" customHeight="1" x14ac:dyDescent="0.35">
      <c r="A16" s="61"/>
      <c r="B16" s="10">
        <v>411</v>
      </c>
      <c r="C16" s="5" t="str">
        <f>IFERROR(VLOOKUP(B16,[4]PELIGROS!$B$7:$D$130,2,FALSE),"")</f>
        <v>Productos inflamables</v>
      </c>
      <c r="D16" s="5" t="str">
        <f>IFERROR(VLOOKUP(B16,[4]PELIGROS!$B$7:$D$130,3,FALSE),"")</f>
        <v>Derrame de producto inflamable, incendio.</v>
      </c>
      <c r="E16" s="79"/>
      <c r="F16" s="29" t="s">
        <v>111</v>
      </c>
      <c r="G16" s="10" t="s">
        <v>91</v>
      </c>
      <c r="H16" s="10">
        <v>1</v>
      </c>
      <c r="I16" s="10">
        <v>2</v>
      </c>
      <c r="J16" s="10">
        <v>2</v>
      </c>
      <c r="K16" s="5">
        <v>3</v>
      </c>
      <c r="L16" s="5">
        <f t="shared" si="6"/>
        <v>8</v>
      </c>
      <c r="M16" s="10">
        <v>3</v>
      </c>
      <c r="N16" s="5">
        <f t="shared" si="7"/>
        <v>24</v>
      </c>
      <c r="O16" s="7" t="str">
        <f t="shared" si="8"/>
        <v>IMPORTANTE</v>
      </c>
      <c r="P16" s="8" t="s">
        <v>77</v>
      </c>
      <c r="Q16" s="10" t="s">
        <v>74</v>
      </c>
      <c r="R16" s="10" t="s">
        <v>74</v>
      </c>
      <c r="S16" s="10" t="s">
        <v>74</v>
      </c>
      <c r="T16" s="10" t="s">
        <v>202</v>
      </c>
      <c r="U16" s="8" t="s">
        <v>183</v>
      </c>
      <c r="V16" s="10">
        <v>1</v>
      </c>
      <c r="W16" s="10">
        <v>1</v>
      </c>
      <c r="X16" s="10">
        <v>1</v>
      </c>
      <c r="Y16" s="10">
        <v>3</v>
      </c>
      <c r="Z16" s="10">
        <f t="shared" si="9"/>
        <v>6</v>
      </c>
      <c r="AA16" s="10">
        <v>2</v>
      </c>
      <c r="AB16" s="10">
        <f t="shared" si="10"/>
        <v>12</v>
      </c>
      <c r="AC16" s="7" t="str">
        <f t="shared" si="11"/>
        <v>MODERADO</v>
      </c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192.5" customHeight="1" x14ac:dyDescent="0.35">
      <c r="A17" s="61"/>
      <c r="B17" s="10">
        <v>414</v>
      </c>
      <c r="C17" s="5" t="str">
        <f>IFERROR(VLOOKUP(B17,[4]PELIGROS!$B$7:$D$130,2,FALSE),"")</f>
        <v>Derrame de materiales y químicos peligrosos</v>
      </c>
      <c r="D17" s="5" t="str">
        <f>IFERROR(VLOOKUP(B17,[4]PELIGROS!$B$7:$D$130,3,FALSE),"")</f>
        <v>Contacto con materiales peligrosos, daño a los ojos, piel, tejido, vías respiratorias, muerte.</v>
      </c>
      <c r="E17" s="79"/>
      <c r="F17" s="29" t="s">
        <v>111</v>
      </c>
      <c r="G17" s="10" t="s">
        <v>91</v>
      </c>
      <c r="H17" s="10">
        <v>1</v>
      </c>
      <c r="I17" s="10">
        <v>2</v>
      </c>
      <c r="J17" s="10">
        <v>2</v>
      </c>
      <c r="K17" s="5">
        <v>3</v>
      </c>
      <c r="L17" s="5">
        <f t="shared" si="6"/>
        <v>8</v>
      </c>
      <c r="M17" s="10">
        <v>3</v>
      </c>
      <c r="N17" s="5">
        <f t="shared" si="7"/>
        <v>24</v>
      </c>
      <c r="O17" s="7" t="str">
        <f t="shared" si="8"/>
        <v>IMPORTANTE</v>
      </c>
      <c r="P17" s="8" t="s">
        <v>77</v>
      </c>
      <c r="Q17" s="10" t="s">
        <v>74</v>
      </c>
      <c r="R17" s="10" t="s">
        <v>74</v>
      </c>
      <c r="S17" s="10" t="s">
        <v>74</v>
      </c>
      <c r="T17" s="10" t="s">
        <v>203</v>
      </c>
      <c r="U17" s="8" t="s">
        <v>184</v>
      </c>
      <c r="V17" s="10">
        <f t="shared" si="12"/>
        <v>1</v>
      </c>
      <c r="W17" s="10">
        <v>1</v>
      </c>
      <c r="X17" s="10">
        <v>1</v>
      </c>
      <c r="Y17" s="10">
        <v>3</v>
      </c>
      <c r="Z17" s="10">
        <f t="shared" si="9"/>
        <v>6</v>
      </c>
      <c r="AA17" s="10">
        <v>2</v>
      </c>
      <c r="AB17" s="10">
        <f t="shared" si="10"/>
        <v>12</v>
      </c>
      <c r="AC17" s="7" t="str">
        <f t="shared" si="11"/>
        <v>MODERADO</v>
      </c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92.5" customHeight="1" x14ac:dyDescent="0.35">
      <c r="A18" s="61"/>
      <c r="B18" s="10">
        <v>417</v>
      </c>
      <c r="C18" s="5" t="str">
        <f>IFERROR(VLOOKUP(B18,[4]PELIGROS!$B$7:$D$130,2,FALSE),"")</f>
        <v>Inflamables (Transporte, manipulación y almacenamiento)</v>
      </c>
      <c r="D18" s="5" t="str">
        <f>IFERROR(VLOOKUP(B18,[4]PELIGROS!$B$7:$D$130,3,FALSE),"")</f>
        <v>Explosión, incendio, muerte.</v>
      </c>
      <c r="E18" s="79"/>
      <c r="F18" s="29" t="s">
        <v>111</v>
      </c>
      <c r="G18" s="10" t="s">
        <v>91</v>
      </c>
      <c r="H18" s="10">
        <v>1</v>
      </c>
      <c r="I18" s="10">
        <v>2</v>
      </c>
      <c r="J18" s="10">
        <v>2</v>
      </c>
      <c r="K18" s="5">
        <v>3</v>
      </c>
      <c r="L18" s="5">
        <f t="shared" si="6"/>
        <v>8</v>
      </c>
      <c r="M18" s="10">
        <v>3</v>
      </c>
      <c r="N18" s="5">
        <f t="shared" si="7"/>
        <v>24</v>
      </c>
      <c r="O18" s="7" t="str">
        <f t="shared" si="8"/>
        <v>IMPORTANTE</v>
      </c>
      <c r="P18" s="8" t="s">
        <v>77</v>
      </c>
      <c r="Q18" s="10" t="s">
        <v>74</v>
      </c>
      <c r="R18" s="10" t="s">
        <v>74</v>
      </c>
      <c r="S18" s="10" t="s">
        <v>26</v>
      </c>
      <c r="T18" s="5" t="s">
        <v>199</v>
      </c>
      <c r="U18" s="8" t="s">
        <v>183</v>
      </c>
      <c r="V18" s="10">
        <f t="shared" si="12"/>
        <v>1</v>
      </c>
      <c r="W18" s="10">
        <v>1</v>
      </c>
      <c r="X18" s="10">
        <v>1</v>
      </c>
      <c r="Y18" s="10">
        <v>3</v>
      </c>
      <c r="Z18" s="10">
        <f t="shared" si="9"/>
        <v>6</v>
      </c>
      <c r="AA18" s="10">
        <v>2</v>
      </c>
      <c r="AB18" s="10">
        <f t="shared" si="10"/>
        <v>12</v>
      </c>
      <c r="AC18" s="7" t="str">
        <f t="shared" si="11"/>
        <v>MODERADO</v>
      </c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s="9" customFormat="1" ht="240" customHeight="1" x14ac:dyDescent="0.3">
      <c r="A19" s="61"/>
      <c r="B19" s="5">
        <v>908</v>
      </c>
      <c r="C19" s="5" t="str">
        <f>IFERROR(VLOOKUP(B19,[4]PELIGROS!$B$7:$D$130,2,FALSE),"")</f>
        <v>Virus SARS-CoV-2 (Virus que produce la enfermedad COVID-19)</v>
      </c>
      <c r="D19" s="5" t="str">
        <f>IFERROR(VLOOKUP(B19,[4]PELIGROS!$B$7:$D$130,3,FALSE),"")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9" s="79"/>
      <c r="F19" s="6" t="s">
        <v>156</v>
      </c>
      <c r="G19" s="6" t="s">
        <v>91</v>
      </c>
      <c r="H19" s="5">
        <v>1</v>
      </c>
      <c r="I19" s="5">
        <v>1</v>
      </c>
      <c r="J19" s="5">
        <v>1</v>
      </c>
      <c r="K19" s="5">
        <v>3</v>
      </c>
      <c r="L19" s="5">
        <f t="shared" si="6"/>
        <v>6</v>
      </c>
      <c r="M19" s="5">
        <v>3</v>
      </c>
      <c r="N19" s="5">
        <f t="shared" si="7"/>
        <v>18</v>
      </c>
      <c r="O19" s="7" t="str">
        <f t="shared" si="8"/>
        <v>IMPORTANTE</v>
      </c>
      <c r="P19" s="8" t="s">
        <v>230</v>
      </c>
      <c r="Q19" s="5" t="s">
        <v>74</v>
      </c>
      <c r="R19" s="5" t="s">
        <v>74</v>
      </c>
      <c r="S19" s="5" t="s">
        <v>74</v>
      </c>
      <c r="T19" s="39" t="s">
        <v>157</v>
      </c>
      <c r="U19" s="5" t="s">
        <v>74</v>
      </c>
      <c r="V19" s="5">
        <v>1</v>
      </c>
      <c r="W19" s="5">
        <v>1</v>
      </c>
      <c r="X19" s="5">
        <v>1</v>
      </c>
      <c r="Y19" s="5">
        <v>3</v>
      </c>
      <c r="Z19" s="5">
        <f t="shared" si="9"/>
        <v>6</v>
      </c>
      <c r="AA19" s="5">
        <v>2</v>
      </c>
      <c r="AB19" s="5">
        <f t="shared" si="10"/>
        <v>12</v>
      </c>
      <c r="AC19" s="7" t="str">
        <f t="shared" si="11"/>
        <v>MODERADO</v>
      </c>
    </row>
    <row r="20" spans="1:40" ht="192.5" customHeight="1" x14ac:dyDescent="0.35">
      <c r="A20" s="61"/>
      <c r="B20" s="10">
        <v>1010</v>
      </c>
      <c r="C20" s="5" t="str">
        <f>IFERROR(VLOOKUP(B20,[4]PELIGROS!$B$7:$D$130,2,FALSE),"")</f>
        <v>Trabajos de Pie</v>
      </c>
      <c r="D20" s="5" t="str">
        <f>IFERROR(VLOOKUP(B20,[4]PELIGROS!$B$7:$D$130,3,FALSE),"")</f>
        <v xml:space="preserve">Trabajos de pie con tiempo prolongados, fatiga y tensión muscular, várices, daños en los tendones y ligamentos </v>
      </c>
      <c r="E20" s="80"/>
      <c r="F20" s="29" t="s">
        <v>112</v>
      </c>
      <c r="G20" s="10" t="s">
        <v>84</v>
      </c>
      <c r="H20" s="10">
        <v>1</v>
      </c>
      <c r="I20" s="10">
        <v>2</v>
      </c>
      <c r="J20" s="10">
        <v>2</v>
      </c>
      <c r="K20" s="5">
        <v>3</v>
      </c>
      <c r="L20" s="5">
        <f t="shared" si="6"/>
        <v>8</v>
      </c>
      <c r="M20" s="10">
        <v>2</v>
      </c>
      <c r="N20" s="5">
        <f t="shared" si="7"/>
        <v>16</v>
      </c>
      <c r="O20" s="7" t="str">
        <f t="shared" si="8"/>
        <v>MODERADO</v>
      </c>
      <c r="P20" s="8" t="s">
        <v>75</v>
      </c>
      <c r="Q20" s="8" t="s">
        <v>74</v>
      </c>
      <c r="R20" s="8" t="s">
        <v>74</v>
      </c>
      <c r="S20" s="8" t="s">
        <v>74</v>
      </c>
      <c r="T20" s="5" t="s">
        <v>177</v>
      </c>
      <c r="U20" s="8" t="s">
        <v>74</v>
      </c>
      <c r="V20" s="10">
        <v>1</v>
      </c>
      <c r="W20" s="10">
        <v>1</v>
      </c>
      <c r="X20" s="10">
        <v>1</v>
      </c>
      <c r="Y20" s="10">
        <v>3</v>
      </c>
      <c r="Z20" s="10">
        <f t="shared" si="9"/>
        <v>6</v>
      </c>
      <c r="AA20" s="10">
        <v>1</v>
      </c>
      <c r="AB20" s="10">
        <f t="shared" si="10"/>
        <v>6</v>
      </c>
      <c r="AC20" s="7" t="str">
        <f t="shared" si="11"/>
        <v>TOLERABLE</v>
      </c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192.5" customHeight="1" x14ac:dyDescent="0.35">
      <c r="A21" s="61" t="s">
        <v>212</v>
      </c>
      <c r="B21" s="10">
        <v>102</v>
      </c>
      <c r="C21" s="5" t="str">
        <f>IFERROR(VLOOKUP(B21,[4]PELIGROS!$B$7:$D$130,2,FALSE),"")</f>
        <v>Líquidos/emulsiones en el Suelo</v>
      </c>
      <c r="D21" s="5" t="str">
        <f>IFERROR(VLOOKUP(B21,[4]PELIGROS!$B$7:$D$130,3,FALSE),"")</f>
        <v>Caída al mismo nivel, golpes, resbalones</v>
      </c>
      <c r="E21" s="78" t="s">
        <v>85</v>
      </c>
      <c r="F21" s="29" t="s">
        <v>111</v>
      </c>
      <c r="G21" s="10" t="s">
        <v>91</v>
      </c>
      <c r="H21" s="10">
        <v>1</v>
      </c>
      <c r="I21" s="10">
        <v>1</v>
      </c>
      <c r="J21" s="10">
        <v>2</v>
      </c>
      <c r="K21" s="5">
        <v>3</v>
      </c>
      <c r="L21" s="5">
        <f t="shared" si="6"/>
        <v>7</v>
      </c>
      <c r="M21" s="10">
        <v>1</v>
      </c>
      <c r="N21" s="5">
        <f t="shared" si="7"/>
        <v>7</v>
      </c>
      <c r="O21" s="7" t="str">
        <f t="shared" si="8"/>
        <v>TOLERABLE</v>
      </c>
      <c r="P21" s="8" t="s">
        <v>77</v>
      </c>
      <c r="Q21" s="8" t="s">
        <v>74</v>
      </c>
      <c r="R21" s="8" t="s">
        <v>74</v>
      </c>
      <c r="S21" s="8" t="s">
        <v>74</v>
      </c>
      <c r="T21" s="10" t="s">
        <v>170</v>
      </c>
      <c r="U21" s="8" t="s">
        <v>185</v>
      </c>
      <c r="V21" s="10">
        <v>1</v>
      </c>
      <c r="W21" s="10">
        <v>1</v>
      </c>
      <c r="X21" s="10">
        <v>1</v>
      </c>
      <c r="Y21" s="10">
        <v>3</v>
      </c>
      <c r="Z21" s="10">
        <f t="shared" si="9"/>
        <v>6</v>
      </c>
      <c r="AA21" s="10">
        <v>1</v>
      </c>
      <c r="AB21" s="10">
        <f t="shared" si="10"/>
        <v>6</v>
      </c>
      <c r="AC21" s="7" t="str">
        <f t="shared" si="11"/>
        <v>TOLERABLE</v>
      </c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192.5" customHeight="1" x14ac:dyDescent="0.35">
      <c r="A22" s="61"/>
      <c r="B22" s="10">
        <v>316</v>
      </c>
      <c r="C22" s="5" t="str">
        <f>IFERROR(VLOOKUP(B22,[4]PELIGROS!$B$7:$D$130,2,FALSE),"")</f>
        <v>Materiales de vidrio</v>
      </c>
      <c r="D22" s="5" t="str">
        <f>IFERROR(VLOOKUP(B22,[4]PELIGROS!$B$7:$D$130,3,FALSE),"")</f>
        <v>Cortes, rasmilladuras.</v>
      </c>
      <c r="E22" s="79"/>
      <c r="F22" s="29" t="s">
        <v>114</v>
      </c>
      <c r="G22" s="10" t="s">
        <v>91</v>
      </c>
      <c r="H22" s="10">
        <v>1</v>
      </c>
      <c r="I22" s="10">
        <v>2</v>
      </c>
      <c r="J22" s="10">
        <v>2</v>
      </c>
      <c r="K22" s="5">
        <v>3</v>
      </c>
      <c r="L22" s="5">
        <f t="shared" si="6"/>
        <v>8</v>
      </c>
      <c r="M22" s="10">
        <v>1</v>
      </c>
      <c r="N22" s="5">
        <f t="shared" si="7"/>
        <v>8</v>
      </c>
      <c r="O22" s="7" t="str">
        <f t="shared" si="8"/>
        <v>TOLERABLE</v>
      </c>
      <c r="P22" s="8" t="s">
        <v>78</v>
      </c>
      <c r="Q22" s="8" t="s">
        <v>74</v>
      </c>
      <c r="R22" s="8" t="s">
        <v>74</v>
      </c>
      <c r="S22" s="8" t="s">
        <v>74</v>
      </c>
      <c r="T22" s="10" t="s">
        <v>196</v>
      </c>
      <c r="U22" s="8" t="s">
        <v>179</v>
      </c>
      <c r="V22" s="10">
        <v>1</v>
      </c>
      <c r="W22" s="10">
        <v>1</v>
      </c>
      <c r="X22" s="10">
        <v>1</v>
      </c>
      <c r="Y22" s="10">
        <v>3</v>
      </c>
      <c r="Z22" s="10">
        <f t="shared" si="9"/>
        <v>6</v>
      </c>
      <c r="AA22" s="10">
        <v>1</v>
      </c>
      <c r="AB22" s="10">
        <f t="shared" si="10"/>
        <v>6</v>
      </c>
      <c r="AC22" s="7" t="str">
        <f t="shared" si="11"/>
        <v>TOLERABLE</v>
      </c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92.5" customHeight="1" x14ac:dyDescent="0.35">
      <c r="A23" s="61"/>
      <c r="B23" s="10">
        <v>401</v>
      </c>
      <c r="C23" s="5" t="str">
        <f>IFERROR(VLOOKUP(B23,[4]PELIGROS!$B$7:$D$130,2,FALSE),"")</f>
        <v>Sustancias asfixiantes (gases y vapores)</v>
      </c>
      <c r="D23" s="5" t="str">
        <f>IFERROR(VLOOKUP(B23,[4]PELIGROS!$B$7:$D$130,3,FALSE),"")</f>
        <v>Inhalación de sustancias asfixiantes, desmayos, intoxicación, muerte.</v>
      </c>
      <c r="E23" s="79"/>
      <c r="F23" s="29" t="s">
        <v>86</v>
      </c>
      <c r="G23" s="10" t="s">
        <v>84</v>
      </c>
      <c r="H23" s="10">
        <v>1</v>
      </c>
      <c r="I23" s="10">
        <v>2</v>
      </c>
      <c r="J23" s="10">
        <v>2</v>
      </c>
      <c r="K23" s="5">
        <v>3</v>
      </c>
      <c r="L23" s="5">
        <f t="shared" si="6"/>
        <v>8</v>
      </c>
      <c r="M23" s="10">
        <v>3</v>
      </c>
      <c r="N23" s="5">
        <f t="shared" si="7"/>
        <v>24</v>
      </c>
      <c r="O23" s="7" t="str">
        <f t="shared" si="8"/>
        <v>IMPORTANTE</v>
      </c>
      <c r="P23" s="8" t="s">
        <v>77</v>
      </c>
      <c r="Q23" s="8" t="s">
        <v>74</v>
      </c>
      <c r="R23" s="8" t="s">
        <v>74</v>
      </c>
      <c r="S23" s="10" t="s">
        <v>23</v>
      </c>
      <c r="T23" s="5" t="s">
        <v>199</v>
      </c>
      <c r="U23" s="8" t="s">
        <v>161</v>
      </c>
      <c r="V23" s="10">
        <f t="shared" ref="V23" si="13">H23</f>
        <v>1</v>
      </c>
      <c r="W23" s="10">
        <v>1</v>
      </c>
      <c r="X23" s="10">
        <v>1</v>
      </c>
      <c r="Y23" s="10">
        <v>3</v>
      </c>
      <c r="Z23" s="10">
        <f t="shared" si="9"/>
        <v>6</v>
      </c>
      <c r="AA23" s="10">
        <v>2</v>
      </c>
      <c r="AB23" s="10">
        <f t="shared" si="10"/>
        <v>12</v>
      </c>
      <c r="AC23" s="7" t="str">
        <f t="shared" si="11"/>
        <v>MODERADO</v>
      </c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192.5" customHeight="1" x14ac:dyDescent="0.35">
      <c r="A24" s="61"/>
      <c r="B24" s="10">
        <v>403</v>
      </c>
      <c r="C24" s="5" t="str">
        <f>IFERROR(VLOOKUP(B24,[4]PELIGROS!$B$7:$D$130,2,FALSE),"")</f>
        <v>Sustancias corrosivas</v>
      </c>
      <c r="D24" s="5" t="str">
        <f>IFERROR(VLOOKUP(B24,[4]PELIGROS!$B$7:$D$130,3,FALSE),"")</f>
        <v>Contacto químico, daño a los ojos, piel, tejido, vias respiratorias y conductos gastrointestinales, quemaduras, muerte.</v>
      </c>
      <c r="E24" s="79"/>
      <c r="F24" s="29" t="s">
        <v>86</v>
      </c>
      <c r="G24" s="10" t="s">
        <v>84</v>
      </c>
      <c r="H24" s="10">
        <v>1</v>
      </c>
      <c r="I24" s="10">
        <v>2</v>
      </c>
      <c r="J24" s="10">
        <v>2</v>
      </c>
      <c r="K24" s="5">
        <v>3</v>
      </c>
      <c r="L24" s="5">
        <f t="shared" si="6"/>
        <v>8</v>
      </c>
      <c r="M24" s="10">
        <v>3</v>
      </c>
      <c r="N24" s="5">
        <f t="shared" si="7"/>
        <v>24</v>
      </c>
      <c r="O24" s="7" t="str">
        <f t="shared" si="8"/>
        <v>IMPORTANTE</v>
      </c>
      <c r="P24" s="8" t="s">
        <v>77</v>
      </c>
      <c r="Q24" s="8" t="s">
        <v>74</v>
      </c>
      <c r="R24" s="8" t="s">
        <v>74</v>
      </c>
      <c r="S24" s="10" t="s">
        <v>24</v>
      </c>
      <c r="T24" s="5" t="s">
        <v>199</v>
      </c>
      <c r="U24" s="8" t="s">
        <v>181</v>
      </c>
      <c r="V24" s="10">
        <v>1</v>
      </c>
      <c r="W24" s="10">
        <v>1</v>
      </c>
      <c r="X24" s="10">
        <v>1</v>
      </c>
      <c r="Y24" s="10">
        <v>3</v>
      </c>
      <c r="Z24" s="10">
        <f t="shared" si="9"/>
        <v>6</v>
      </c>
      <c r="AA24" s="10">
        <v>2</v>
      </c>
      <c r="AB24" s="10">
        <f t="shared" si="10"/>
        <v>12</v>
      </c>
      <c r="AC24" s="7" t="str">
        <f t="shared" si="11"/>
        <v>MODERADO</v>
      </c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192.5" customHeight="1" x14ac:dyDescent="0.35">
      <c r="A25" s="61"/>
      <c r="B25" s="10">
        <v>404</v>
      </c>
      <c r="C25" s="5" t="str">
        <f>IFERROR(VLOOKUP(B25,[4]PELIGROS!$B$7:$D$130,2,FALSE),"")</f>
        <v>Sustancias irritantes o alergizantes</v>
      </c>
      <c r="D25" s="5" t="str">
        <f>IFERROR(VLOOKUP(B25,[4]PELIGROS!$B$7:$D$130,3,FALSE),"")</f>
        <v>Contacto químico, daño a los ojos, piel, tejido, vias respiratorias, muerte.</v>
      </c>
      <c r="E25" s="79"/>
      <c r="F25" s="29" t="s">
        <v>86</v>
      </c>
      <c r="G25" s="10" t="s">
        <v>84</v>
      </c>
      <c r="H25" s="10">
        <v>1</v>
      </c>
      <c r="I25" s="10">
        <v>2</v>
      </c>
      <c r="J25" s="10">
        <v>2</v>
      </c>
      <c r="K25" s="5">
        <v>3</v>
      </c>
      <c r="L25" s="5">
        <f t="shared" si="6"/>
        <v>8</v>
      </c>
      <c r="M25" s="10">
        <v>3</v>
      </c>
      <c r="N25" s="5">
        <f t="shared" si="7"/>
        <v>24</v>
      </c>
      <c r="O25" s="7" t="str">
        <f t="shared" si="8"/>
        <v>IMPORTANTE</v>
      </c>
      <c r="P25" s="8" t="s">
        <v>77</v>
      </c>
      <c r="Q25" s="8" t="s">
        <v>74</v>
      </c>
      <c r="R25" s="8" t="s">
        <v>74</v>
      </c>
      <c r="S25" s="10" t="s">
        <v>24</v>
      </c>
      <c r="T25" s="5" t="s">
        <v>199</v>
      </c>
      <c r="U25" s="8" t="s">
        <v>182</v>
      </c>
      <c r="V25" s="10">
        <v>1</v>
      </c>
      <c r="W25" s="10">
        <v>1</v>
      </c>
      <c r="X25" s="10">
        <v>1</v>
      </c>
      <c r="Y25" s="10">
        <v>3</v>
      </c>
      <c r="Z25" s="10">
        <f t="shared" si="9"/>
        <v>6</v>
      </c>
      <c r="AA25" s="10">
        <v>2</v>
      </c>
      <c r="AB25" s="10">
        <f t="shared" si="10"/>
        <v>12</v>
      </c>
      <c r="AC25" s="7" t="str">
        <f t="shared" si="11"/>
        <v>MODERADO</v>
      </c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92.5" customHeight="1" x14ac:dyDescent="0.35">
      <c r="A26" s="61"/>
      <c r="B26" s="10">
        <v>406</v>
      </c>
      <c r="C26" s="5" t="str">
        <f>IFERROR(VLOOKUP(B26,[4]PELIGROS!$B$7:$D$130,2,FALSE),"")</f>
        <v>Otras sustancias químicas</v>
      </c>
      <c r="D26" s="5" t="str">
        <f>IFERROR(VLOOKUP(B26,[4]PELIGROS!$B$7:$D$130,3,FALSE),"")</f>
        <v>Contacto químico, daño a los ojos, piel, tejido, vias respiratorias.</v>
      </c>
      <c r="E26" s="79"/>
      <c r="F26" s="29" t="s">
        <v>86</v>
      </c>
      <c r="G26" s="10" t="s">
        <v>84</v>
      </c>
      <c r="H26" s="10">
        <v>1</v>
      </c>
      <c r="I26" s="10">
        <v>2</v>
      </c>
      <c r="J26" s="10">
        <v>2</v>
      </c>
      <c r="K26" s="5">
        <v>3</v>
      </c>
      <c r="L26" s="5">
        <f t="shared" si="6"/>
        <v>8</v>
      </c>
      <c r="M26" s="10">
        <v>3</v>
      </c>
      <c r="N26" s="5">
        <f t="shared" si="7"/>
        <v>24</v>
      </c>
      <c r="O26" s="7" t="str">
        <f t="shared" si="8"/>
        <v>IMPORTANTE</v>
      </c>
      <c r="P26" s="8" t="s">
        <v>77</v>
      </c>
      <c r="Q26" s="8" t="s">
        <v>74</v>
      </c>
      <c r="R26" s="8" t="s">
        <v>74</v>
      </c>
      <c r="S26" s="10" t="s">
        <v>25</v>
      </c>
      <c r="T26" s="10" t="s">
        <v>200</v>
      </c>
      <c r="U26" s="8" t="s">
        <v>182</v>
      </c>
      <c r="V26" s="10">
        <v>1</v>
      </c>
      <c r="W26" s="10">
        <v>1</v>
      </c>
      <c r="X26" s="10">
        <v>1</v>
      </c>
      <c r="Y26" s="10">
        <v>3</v>
      </c>
      <c r="Z26" s="10">
        <f t="shared" si="9"/>
        <v>6</v>
      </c>
      <c r="AA26" s="10">
        <v>2</v>
      </c>
      <c r="AB26" s="10">
        <f t="shared" si="10"/>
        <v>12</v>
      </c>
      <c r="AC26" s="7" t="str">
        <f t="shared" si="11"/>
        <v>MODERADO</v>
      </c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192.5" customHeight="1" x14ac:dyDescent="0.35">
      <c r="A27" s="61"/>
      <c r="B27" s="10">
        <v>409</v>
      </c>
      <c r="C27" s="5" t="str">
        <f>IFERROR(VLOOKUP(B27,[4]PELIGROS!$B$7:$D$130,2,FALSE),"")</f>
        <v>Fuga de líquidos inflamables y explosivos</v>
      </c>
      <c r="D27" s="5" t="str">
        <f>IFERROR(VLOOKUP(B27,[4]PELIGROS!$B$7:$D$130,3,FALSE),"")</f>
        <v>Exposición a líquidos inflamables y explosivos, explosión, incendio, muerte.</v>
      </c>
      <c r="E27" s="79"/>
      <c r="F27" s="29" t="s">
        <v>111</v>
      </c>
      <c r="G27" s="10" t="s">
        <v>91</v>
      </c>
      <c r="H27" s="10">
        <v>1</v>
      </c>
      <c r="I27" s="10">
        <v>2</v>
      </c>
      <c r="J27" s="10">
        <v>2</v>
      </c>
      <c r="K27" s="5">
        <v>3</v>
      </c>
      <c r="L27" s="5">
        <f t="shared" si="6"/>
        <v>8</v>
      </c>
      <c r="M27" s="10">
        <v>3</v>
      </c>
      <c r="N27" s="5">
        <f t="shared" si="7"/>
        <v>24</v>
      </c>
      <c r="O27" s="7" t="str">
        <f t="shared" si="8"/>
        <v>IMPORTANTE</v>
      </c>
      <c r="P27" s="8" t="s">
        <v>77</v>
      </c>
      <c r="Q27" s="8" t="s">
        <v>74</v>
      </c>
      <c r="R27" s="8" t="s">
        <v>74</v>
      </c>
      <c r="S27" s="8" t="s">
        <v>74</v>
      </c>
      <c r="T27" s="5" t="s">
        <v>201</v>
      </c>
      <c r="U27" s="8" t="s">
        <v>166</v>
      </c>
      <c r="V27" s="10">
        <v>1</v>
      </c>
      <c r="W27" s="10">
        <v>1</v>
      </c>
      <c r="X27" s="10">
        <v>1</v>
      </c>
      <c r="Y27" s="10">
        <v>3</v>
      </c>
      <c r="Z27" s="10">
        <f t="shared" si="9"/>
        <v>6</v>
      </c>
      <c r="AA27" s="10">
        <v>2</v>
      </c>
      <c r="AB27" s="10">
        <f t="shared" si="10"/>
        <v>12</v>
      </c>
      <c r="AC27" s="7" t="str">
        <f t="shared" si="11"/>
        <v>MODERADO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92.5" customHeight="1" x14ac:dyDescent="0.35">
      <c r="A28" s="61"/>
      <c r="B28" s="10">
        <v>417</v>
      </c>
      <c r="C28" s="5" t="str">
        <f>IFERROR(VLOOKUP(B28,[4]PELIGROS!$B$7:$D$130,2,FALSE),"")</f>
        <v>Inflamables (Transporte, manipulación y almacenamiento)</v>
      </c>
      <c r="D28" s="5" t="str">
        <f>IFERROR(VLOOKUP(B28,[4]PELIGROS!$B$7:$D$130,3,FALSE),"")</f>
        <v>Explosión, incendio, muerte.</v>
      </c>
      <c r="E28" s="79"/>
      <c r="F28" s="29" t="s">
        <v>111</v>
      </c>
      <c r="G28" s="10" t="s">
        <v>91</v>
      </c>
      <c r="H28" s="10">
        <v>1</v>
      </c>
      <c r="I28" s="10">
        <v>2</v>
      </c>
      <c r="J28" s="10">
        <v>2</v>
      </c>
      <c r="K28" s="5">
        <v>3</v>
      </c>
      <c r="L28" s="5">
        <f t="shared" si="6"/>
        <v>8</v>
      </c>
      <c r="M28" s="10">
        <v>3</v>
      </c>
      <c r="N28" s="5">
        <f t="shared" si="7"/>
        <v>24</v>
      </c>
      <c r="O28" s="7" t="str">
        <f t="shared" si="8"/>
        <v>IMPORTANTE</v>
      </c>
      <c r="P28" s="8" t="s">
        <v>77</v>
      </c>
      <c r="Q28" s="8" t="s">
        <v>74</v>
      </c>
      <c r="R28" s="8" t="s">
        <v>74</v>
      </c>
      <c r="S28" s="10" t="s">
        <v>26</v>
      </c>
      <c r="T28" s="5" t="s">
        <v>199</v>
      </c>
      <c r="U28" s="8" t="s">
        <v>183</v>
      </c>
      <c r="V28" s="10">
        <f t="shared" ref="V28" si="14">H28</f>
        <v>1</v>
      </c>
      <c r="W28" s="10">
        <v>1</v>
      </c>
      <c r="X28" s="10">
        <v>1</v>
      </c>
      <c r="Y28" s="10">
        <v>3</v>
      </c>
      <c r="Z28" s="10">
        <f t="shared" si="9"/>
        <v>6</v>
      </c>
      <c r="AA28" s="10">
        <v>2</v>
      </c>
      <c r="AB28" s="10">
        <f t="shared" si="10"/>
        <v>12</v>
      </c>
      <c r="AC28" s="7" t="str">
        <f t="shared" si="11"/>
        <v>MODERADO</v>
      </c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92.5" customHeight="1" x14ac:dyDescent="0.35">
      <c r="A29" s="61"/>
      <c r="B29" s="10">
        <v>800</v>
      </c>
      <c r="C29" s="5" t="str">
        <f>IFERROR(VLOOKUP(B29,[4]PELIGROS!$B$7:$D$130,2,FALSE),"")</f>
        <v>Ruido debido a máquinas o equipos</v>
      </c>
      <c r="D29" s="5" t="str">
        <f>IFERROR(VLOOKUP(B29,[4]PELIGROS!$B$7:$D$130,3,FALSE),"")</f>
        <v>Exposición continua al ruido, hipoacusia, tensión muscular, estrés, falta de concentración.</v>
      </c>
      <c r="E29" s="79"/>
      <c r="F29" s="29" t="s">
        <v>115</v>
      </c>
      <c r="G29" s="10" t="s">
        <v>91</v>
      </c>
      <c r="H29" s="10">
        <v>1</v>
      </c>
      <c r="I29" s="10">
        <v>2</v>
      </c>
      <c r="J29" s="10">
        <v>2</v>
      </c>
      <c r="K29" s="5">
        <v>3</v>
      </c>
      <c r="L29" s="5">
        <f t="shared" si="6"/>
        <v>8</v>
      </c>
      <c r="M29" s="10">
        <v>3</v>
      </c>
      <c r="N29" s="5">
        <f t="shared" si="7"/>
        <v>24</v>
      </c>
      <c r="O29" s="7" t="str">
        <f t="shared" si="8"/>
        <v>IMPORTANTE</v>
      </c>
      <c r="P29" s="8" t="s">
        <v>76</v>
      </c>
      <c r="Q29" s="8" t="s">
        <v>74</v>
      </c>
      <c r="R29" s="8" t="s">
        <v>74</v>
      </c>
      <c r="S29" s="8" t="s">
        <v>74</v>
      </c>
      <c r="T29" s="38" t="s">
        <v>171</v>
      </c>
      <c r="U29" s="8" t="s">
        <v>160</v>
      </c>
      <c r="V29" s="10">
        <v>1</v>
      </c>
      <c r="W29" s="10">
        <v>1</v>
      </c>
      <c r="X29" s="10">
        <v>1</v>
      </c>
      <c r="Y29" s="10">
        <v>3</v>
      </c>
      <c r="Z29" s="10">
        <f t="shared" si="9"/>
        <v>6</v>
      </c>
      <c r="AA29" s="10">
        <v>1</v>
      </c>
      <c r="AB29" s="10">
        <f t="shared" si="10"/>
        <v>6</v>
      </c>
      <c r="AC29" s="7" t="str">
        <f t="shared" si="11"/>
        <v>TOLERABLE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ht="192.5" customHeight="1" x14ac:dyDescent="0.35">
      <c r="A30" s="61"/>
      <c r="B30" s="10">
        <v>900</v>
      </c>
      <c r="C30" s="5" t="str">
        <f>IFERROR(VLOOKUP(B30,[4]PELIGROS!$B$7:$D$130,2,FALSE),"")</f>
        <v>Olores desagradables</v>
      </c>
      <c r="D30" s="5" t="str">
        <f>IFERROR(VLOOKUP(B30,[4]PELIGROS!$B$7:$D$130,3,FALSE),"")</f>
        <v>Inhalación de olores desagradables, náuseas, dolor de cabeza</v>
      </c>
      <c r="E30" s="79"/>
      <c r="F30" s="29" t="s">
        <v>86</v>
      </c>
      <c r="G30" s="10" t="s">
        <v>84</v>
      </c>
      <c r="H30" s="10">
        <v>1</v>
      </c>
      <c r="I30" s="10">
        <v>2</v>
      </c>
      <c r="J30" s="10">
        <v>2</v>
      </c>
      <c r="K30" s="5">
        <v>3</v>
      </c>
      <c r="L30" s="5">
        <f t="shared" si="6"/>
        <v>8</v>
      </c>
      <c r="M30" s="10">
        <v>1</v>
      </c>
      <c r="N30" s="5">
        <f t="shared" si="7"/>
        <v>8</v>
      </c>
      <c r="O30" s="7" t="str">
        <f t="shared" si="8"/>
        <v>TOLERABLE</v>
      </c>
      <c r="P30" s="8" t="s">
        <v>80</v>
      </c>
      <c r="Q30" s="8" t="s">
        <v>74</v>
      </c>
      <c r="R30" s="8" t="s">
        <v>74</v>
      </c>
      <c r="S30" s="8" t="s">
        <v>74</v>
      </c>
      <c r="T30" s="10" t="s">
        <v>202</v>
      </c>
      <c r="U30" s="8" t="s">
        <v>186</v>
      </c>
      <c r="V30" s="10">
        <v>1</v>
      </c>
      <c r="W30" s="10">
        <v>1</v>
      </c>
      <c r="X30" s="10">
        <v>1</v>
      </c>
      <c r="Y30" s="10">
        <v>3</v>
      </c>
      <c r="Z30" s="10">
        <f t="shared" si="9"/>
        <v>6</v>
      </c>
      <c r="AA30" s="10">
        <v>1</v>
      </c>
      <c r="AB30" s="10">
        <f t="shared" si="10"/>
        <v>6</v>
      </c>
      <c r="AC30" s="7" t="str">
        <f t="shared" si="11"/>
        <v>TOLERABLE</v>
      </c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s="9" customFormat="1" ht="240" customHeight="1" x14ac:dyDescent="0.3">
      <c r="A31" s="61"/>
      <c r="B31" s="5">
        <v>908</v>
      </c>
      <c r="C31" s="5" t="str">
        <f>IFERROR(VLOOKUP(B31,[4]PELIGROS!$B$7:$D$130,2,FALSE),"")</f>
        <v>Virus SARS-CoV-2 (Virus que produce la enfermedad COVID-19)</v>
      </c>
      <c r="D31" s="5" t="str">
        <f>IFERROR(VLOOKUP(B31,[4]PELIGROS!$B$7:$D$130,3,FALSE),"")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1" s="79"/>
      <c r="F31" s="6" t="s">
        <v>156</v>
      </c>
      <c r="G31" s="6" t="s">
        <v>91</v>
      </c>
      <c r="H31" s="5">
        <v>1</v>
      </c>
      <c r="I31" s="5">
        <v>1</v>
      </c>
      <c r="J31" s="5">
        <v>1</v>
      </c>
      <c r="K31" s="5">
        <v>3</v>
      </c>
      <c r="L31" s="5">
        <f t="shared" si="6"/>
        <v>6</v>
      </c>
      <c r="M31" s="5">
        <v>3</v>
      </c>
      <c r="N31" s="5">
        <f t="shared" si="7"/>
        <v>18</v>
      </c>
      <c r="O31" s="7" t="str">
        <f t="shared" si="8"/>
        <v>IMPORTANTE</v>
      </c>
      <c r="P31" s="8" t="s">
        <v>230</v>
      </c>
      <c r="Q31" s="5" t="s">
        <v>74</v>
      </c>
      <c r="R31" s="5" t="s">
        <v>74</v>
      </c>
      <c r="S31" s="5" t="s">
        <v>74</v>
      </c>
      <c r="T31" s="39" t="s">
        <v>157</v>
      </c>
      <c r="U31" s="5" t="s">
        <v>74</v>
      </c>
      <c r="V31" s="5">
        <v>1</v>
      </c>
      <c r="W31" s="5">
        <v>1</v>
      </c>
      <c r="X31" s="5">
        <v>1</v>
      </c>
      <c r="Y31" s="5">
        <v>3</v>
      </c>
      <c r="Z31" s="5">
        <f t="shared" si="9"/>
        <v>6</v>
      </c>
      <c r="AA31" s="5">
        <v>2</v>
      </c>
      <c r="AB31" s="5">
        <f t="shared" si="10"/>
        <v>12</v>
      </c>
      <c r="AC31" s="7" t="str">
        <f t="shared" si="11"/>
        <v>MODERADO</v>
      </c>
    </row>
    <row r="32" spans="1:40" ht="192.5" customHeight="1" x14ac:dyDescent="0.35">
      <c r="A32" s="61"/>
      <c r="B32" s="10">
        <v>1010</v>
      </c>
      <c r="C32" s="5" t="str">
        <f>IFERROR(VLOOKUP(B32,[4]PELIGROS!$B$7:$D$130,2,FALSE),"")</f>
        <v>Trabajos de Pie</v>
      </c>
      <c r="D32" s="5" t="str">
        <f>IFERROR(VLOOKUP(B32,[4]PELIGROS!$B$7:$D$130,3,FALSE),"")</f>
        <v xml:space="preserve">Trabajos de pie con tiempo prolongados, fatiga y tensión muscular, várices, daños en los tendones y ligamentos </v>
      </c>
      <c r="E32" s="80"/>
      <c r="F32" s="29" t="s">
        <v>112</v>
      </c>
      <c r="G32" s="10" t="s">
        <v>84</v>
      </c>
      <c r="H32" s="10">
        <v>1</v>
      </c>
      <c r="I32" s="10">
        <v>2</v>
      </c>
      <c r="J32" s="10">
        <v>2</v>
      </c>
      <c r="K32" s="5">
        <v>3</v>
      </c>
      <c r="L32" s="5">
        <f t="shared" si="6"/>
        <v>8</v>
      </c>
      <c r="M32" s="10">
        <v>2</v>
      </c>
      <c r="N32" s="5">
        <f t="shared" si="7"/>
        <v>16</v>
      </c>
      <c r="O32" s="7" t="str">
        <f t="shared" si="8"/>
        <v>MODERADO</v>
      </c>
      <c r="P32" s="8" t="s">
        <v>75</v>
      </c>
      <c r="Q32" s="10" t="s">
        <v>74</v>
      </c>
      <c r="R32" s="10" t="s">
        <v>74</v>
      </c>
      <c r="S32" s="10" t="s">
        <v>74</v>
      </c>
      <c r="T32" s="5" t="s">
        <v>177</v>
      </c>
      <c r="U32" s="8" t="s">
        <v>74</v>
      </c>
      <c r="V32" s="10">
        <v>1</v>
      </c>
      <c r="W32" s="10">
        <v>1</v>
      </c>
      <c r="X32" s="10">
        <v>1</v>
      </c>
      <c r="Y32" s="10">
        <v>3</v>
      </c>
      <c r="Z32" s="10">
        <f t="shared" si="9"/>
        <v>6</v>
      </c>
      <c r="AA32" s="10">
        <v>1</v>
      </c>
      <c r="AB32" s="10">
        <f t="shared" si="10"/>
        <v>6</v>
      </c>
      <c r="AC32" s="7" t="str">
        <f t="shared" si="11"/>
        <v>TOLERABLE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192.5" customHeight="1" x14ac:dyDescent="0.35">
      <c r="A33" s="61" t="s">
        <v>213</v>
      </c>
      <c r="B33" s="10">
        <v>506</v>
      </c>
      <c r="C33" s="5" t="str">
        <f>IFERROR(VLOOKUP(B33,[4]PELIGROS!$B$7:$D$130,2,FALSE),"")</f>
        <v>Energía eléctrica</v>
      </c>
      <c r="D33" s="5" t="str">
        <f>IFERROR(VLOOKUP(B33,[4]PELIGROS!$B$7:$D$130,3,FALSE),"")</f>
        <v>Contacto con energía eléctrica, electrización, electrocución, incendio.</v>
      </c>
      <c r="E33" s="78" t="s">
        <v>85</v>
      </c>
      <c r="F33" s="29" t="s">
        <v>113</v>
      </c>
      <c r="G33" s="10" t="s">
        <v>91</v>
      </c>
      <c r="H33" s="10">
        <v>1</v>
      </c>
      <c r="I33" s="10">
        <v>2</v>
      </c>
      <c r="J33" s="10">
        <v>2</v>
      </c>
      <c r="K33" s="5">
        <v>3</v>
      </c>
      <c r="L33" s="5">
        <f t="shared" si="6"/>
        <v>8</v>
      </c>
      <c r="M33" s="10">
        <v>3</v>
      </c>
      <c r="N33" s="5">
        <f t="shared" si="7"/>
        <v>24</v>
      </c>
      <c r="O33" s="7" t="str">
        <f t="shared" si="8"/>
        <v>IMPORTANTE</v>
      </c>
      <c r="P33" s="8" t="s">
        <v>77</v>
      </c>
      <c r="Q33" s="10" t="s">
        <v>74</v>
      </c>
      <c r="R33" s="10" t="s">
        <v>74</v>
      </c>
      <c r="S33" s="10" t="s">
        <v>30</v>
      </c>
      <c r="T33" s="5" t="s">
        <v>204</v>
      </c>
      <c r="U33" s="8" t="s">
        <v>162</v>
      </c>
      <c r="V33" s="10">
        <v>1</v>
      </c>
      <c r="W33" s="10">
        <v>1</v>
      </c>
      <c r="X33" s="10">
        <v>1</v>
      </c>
      <c r="Y33" s="10">
        <v>3</v>
      </c>
      <c r="Z33" s="10">
        <f t="shared" si="9"/>
        <v>6</v>
      </c>
      <c r="AA33" s="10">
        <v>2</v>
      </c>
      <c r="AB33" s="10">
        <f t="shared" si="10"/>
        <v>12</v>
      </c>
      <c r="AC33" s="7" t="str">
        <f t="shared" si="11"/>
        <v>MODERADO</v>
      </c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92.5" customHeight="1" x14ac:dyDescent="0.35">
      <c r="A34" s="61"/>
      <c r="B34" s="10">
        <v>608</v>
      </c>
      <c r="C34" s="5" t="str">
        <f>IFERROR(VLOOKUP(B34,[4]PELIGROS!$B$7:$D$130,2,FALSE),"")</f>
        <v>Radiación No Ionizantes (pantalla PC, soldadura, celulares, otros)</v>
      </c>
      <c r="D34" s="5" t="str">
        <f>IFERROR(VLOOKUP(B34,[4]PELIGROS!$B$7:$D$130,3,FALSE),"")</f>
        <v>Exposición a radiación no ionizante, lesiones a la vista, fatiga visual</v>
      </c>
      <c r="E34" s="79"/>
      <c r="F34" s="29" t="s">
        <v>111</v>
      </c>
      <c r="G34" s="10" t="s">
        <v>91</v>
      </c>
      <c r="H34" s="10">
        <v>1</v>
      </c>
      <c r="I34" s="10">
        <v>2</v>
      </c>
      <c r="J34" s="10">
        <v>2</v>
      </c>
      <c r="K34" s="5">
        <v>3</v>
      </c>
      <c r="L34" s="5">
        <f t="shared" si="6"/>
        <v>8</v>
      </c>
      <c r="M34" s="10">
        <v>2</v>
      </c>
      <c r="N34" s="5">
        <f t="shared" si="7"/>
        <v>16</v>
      </c>
      <c r="O34" s="7" t="str">
        <f t="shared" si="8"/>
        <v>MODERADO</v>
      </c>
      <c r="P34" s="8" t="s">
        <v>77</v>
      </c>
      <c r="Q34" s="10" t="s">
        <v>74</v>
      </c>
      <c r="R34" s="10" t="s">
        <v>74</v>
      </c>
      <c r="S34" s="10" t="s">
        <v>74</v>
      </c>
      <c r="T34" s="5" t="s">
        <v>172</v>
      </c>
      <c r="U34" s="10" t="s">
        <v>159</v>
      </c>
      <c r="V34" s="10">
        <v>1</v>
      </c>
      <c r="W34" s="10">
        <v>1</v>
      </c>
      <c r="X34" s="10">
        <v>1</v>
      </c>
      <c r="Y34" s="10">
        <v>3</v>
      </c>
      <c r="Z34" s="10">
        <f t="shared" si="9"/>
        <v>6</v>
      </c>
      <c r="AA34" s="10">
        <v>1</v>
      </c>
      <c r="AB34" s="10">
        <f t="shared" si="10"/>
        <v>6</v>
      </c>
      <c r="AC34" s="7" t="str">
        <f t="shared" si="11"/>
        <v>TOLERABLE</v>
      </c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s="9" customFormat="1" ht="240" customHeight="1" x14ac:dyDescent="0.3">
      <c r="A35" s="61"/>
      <c r="B35" s="5">
        <v>908</v>
      </c>
      <c r="C35" s="5" t="str">
        <f>IFERROR(VLOOKUP(B35,[4]PELIGROS!$B$7:$D$130,2,FALSE),"")</f>
        <v>Virus SARS-CoV-2 (Virus que produce la enfermedad COVID-19)</v>
      </c>
      <c r="D35" s="5" t="str">
        <f>IFERROR(VLOOKUP(B35,[4]PELIGROS!$B$7:$D$130,3,FALSE),"")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5" s="79"/>
      <c r="F35" s="6" t="s">
        <v>156</v>
      </c>
      <c r="G35" s="6" t="s">
        <v>91</v>
      </c>
      <c r="H35" s="5">
        <v>1</v>
      </c>
      <c r="I35" s="5">
        <v>1</v>
      </c>
      <c r="J35" s="5">
        <v>1</v>
      </c>
      <c r="K35" s="5">
        <v>3</v>
      </c>
      <c r="L35" s="5">
        <f t="shared" si="6"/>
        <v>6</v>
      </c>
      <c r="M35" s="5">
        <v>3</v>
      </c>
      <c r="N35" s="5">
        <f t="shared" si="7"/>
        <v>18</v>
      </c>
      <c r="O35" s="7" t="str">
        <f t="shared" si="8"/>
        <v>IMPORTANTE</v>
      </c>
      <c r="P35" s="8" t="s">
        <v>230</v>
      </c>
      <c r="Q35" s="5" t="s">
        <v>74</v>
      </c>
      <c r="R35" s="5" t="s">
        <v>74</v>
      </c>
      <c r="S35" s="5" t="s">
        <v>74</v>
      </c>
      <c r="T35" s="39" t="s">
        <v>157</v>
      </c>
      <c r="U35" s="5" t="s">
        <v>74</v>
      </c>
      <c r="V35" s="5">
        <v>1</v>
      </c>
      <c r="W35" s="5">
        <v>1</v>
      </c>
      <c r="X35" s="5">
        <v>1</v>
      </c>
      <c r="Y35" s="5">
        <v>3</v>
      </c>
      <c r="Z35" s="5">
        <f t="shared" si="9"/>
        <v>6</v>
      </c>
      <c r="AA35" s="5">
        <v>2</v>
      </c>
      <c r="AB35" s="5">
        <f t="shared" si="10"/>
        <v>12</v>
      </c>
      <c r="AC35" s="7" t="str">
        <f t="shared" si="11"/>
        <v>MODERADO</v>
      </c>
    </row>
    <row r="36" spans="1:40" ht="192.5" customHeight="1" x14ac:dyDescent="0.35">
      <c r="A36" s="61"/>
      <c r="B36" s="10">
        <v>1003</v>
      </c>
      <c r="C36" s="5" t="str">
        <f>IFERROR(VLOOKUP(B36,[4]PELIGROS!$B$7:$D$130,2,FALSE),"")</f>
        <v>Movimientos repetitivos</v>
      </c>
      <c r="D36" s="5" t="str">
        <f>IFERROR(VLOOKUP(B36,[4]PELIGROS!$B$7:$D$130,3,FALSE),"")</f>
        <v>Lesiones de músculos, nervios, ligamentos y tendones</v>
      </c>
      <c r="E36" s="79"/>
      <c r="F36" s="29" t="s">
        <v>112</v>
      </c>
      <c r="G36" s="10" t="s">
        <v>84</v>
      </c>
      <c r="H36" s="10">
        <v>1</v>
      </c>
      <c r="I36" s="10">
        <v>2</v>
      </c>
      <c r="J36" s="10">
        <v>2</v>
      </c>
      <c r="K36" s="5">
        <v>3</v>
      </c>
      <c r="L36" s="5">
        <f t="shared" si="6"/>
        <v>8</v>
      </c>
      <c r="M36" s="10">
        <v>2</v>
      </c>
      <c r="N36" s="5">
        <f t="shared" si="7"/>
        <v>16</v>
      </c>
      <c r="O36" s="7" t="str">
        <f t="shared" si="8"/>
        <v>MODERADO</v>
      </c>
      <c r="P36" s="8" t="s">
        <v>76</v>
      </c>
      <c r="Q36" s="10" t="s">
        <v>74</v>
      </c>
      <c r="R36" s="10" t="s">
        <v>74</v>
      </c>
      <c r="S36" s="10" t="s">
        <v>74</v>
      </c>
      <c r="T36" s="5" t="s">
        <v>220</v>
      </c>
      <c r="U36" s="10" t="s">
        <v>74</v>
      </c>
      <c r="V36" s="10">
        <v>1</v>
      </c>
      <c r="W36" s="10">
        <v>1</v>
      </c>
      <c r="X36" s="10">
        <v>1</v>
      </c>
      <c r="Y36" s="10">
        <v>3</v>
      </c>
      <c r="Z36" s="10">
        <f t="shared" si="9"/>
        <v>6</v>
      </c>
      <c r="AA36" s="10">
        <v>1</v>
      </c>
      <c r="AB36" s="10">
        <f t="shared" si="10"/>
        <v>6</v>
      </c>
      <c r="AC36" s="7" t="str">
        <f t="shared" si="11"/>
        <v>TOLERABLE</v>
      </c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92.5" customHeight="1" x14ac:dyDescent="0.35">
      <c r="A37" s="61"/>
      <c r="B37" s="10">
        <v>1005</v>
      </c>
      <c r="C37" s="5" t="str">
        <f>IFERROR(VLOOKUP(B37,[4]PELIGROS!$B$7:$D$130,2,FALSE),"")</f>
        <v>Uso de teclado, pantalla de PC, laptop, mouse del computador</v>
      </c>
      <c r="D37" s="5" t="str">
        <f>IFERROR(VLOOKUP(B37,[4]PELIGROS!$B$7:$D$130,3,FALSE),"")</f>
        <v>Exposición a movimientos repetitivos, lesiones a la vista y  manos</v>
      </c>
      <c r="E37" s="80"/>
      <c r="F37" s="29" t="s">
        <v>112</v>
      </c>
      <c r="G37" s="10" t="s">
        <v>84</v>
      </c>
      <c r="H37" s="10">
        <v>1</v>
      </c>
      <c r="I37" s="10">
        <v>2</v>
      </c>
      <c r="J37" s="10">
        <v>2</v>
      </c>
      <c r="K37" s="5">
        <v>3</v>
      </c>
      <c r="L37" s="5">
        <f t="shared" si="6"/>
        <v>8</v>
      </c>
      <c r="M37" s="10">
        <v>2</v>
      </c>
      <c r="N37" s="5">
        <f t="shared" si="7"/>
        <v>16</v>
      </c>
      <c r="O37" s="7" t="str">
        <f t="shared" si="8"/>
        <v>MODERADO</v>
      </c>
      <c r="P37" s="8" t="s">
        <v>76</v>
      </c>
      <c r="Q37" s="10" t="s">
        <v>74</v>
      </c>
      <c r="R37" s="10" t="s">
        <v>74</v>
      </c>
      <c r="S37" s="10" t="s">
        <v>74</v>
      </c>
      <c r="T37" s="5" t="s">
        <v>176</v>
      </c>
      <c r="U37" s="5" t="s">
        <v>74</v>
      </c>
      <c r="V37" s="10">
        <v>1</v>
      </c>
      <c r="W37" s="10">
        <v>1</v>
      </c>
      <c r="X37" s="10">
        <v>1</v>
      </c>
      <c r="Y37" s="10">
        <v>3</v>
      </c>
      <c r="Z37" s="10">
        <f t="shared" si="9"/>
        <v>6</v>
      </c>
      <c r="AA37" s="10">
        <v>1</v>
      </c>
      <c r="AB37" s="10">
        <f t="shared" si="10"/>
        <v>6</v>
      </c>
      <c r="AC37" s="7" t="str">
        <f t="shared" si="11"/>
        <v>TOLERABLE</v>
      </c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192.5" customHeight="1" x14ac:dyDescent="0.35">
      <c r="A38" s="61" t="s">
        <v>116</v>
      </c>
      <c r="B38" s="10">
        <v>102</v>
      </c>
      <c r="C38" s="10" t="str">
        <f>IFERROR(VLOOKUP(B38,[4]PELIGROS!$B$7:$D$130,2,FALSE),"")</f>
        <v>Líquidos/emulsiones en el Suelo</v>
      </c>
      <c r="D38" s="5" t="str">
        <f>IFERROR(VLOOKUP(B38,[4]PELIGROS!$B$7:$D$130,3,FALSE),"")</f>
        <v>Caída al mismo nivel, golpes, resbalones</v>
      </c>
      <c r="E38" s="78" t="s">
        <v>85</v>
      </c>
      <c r="F38" s="29" t="s">
        <v>111</v>
      </c>
      <c r="G38" s="10" t="s">
        <v>91</v>
      </c>
      <c r="H38" s="10">
        <v>1</v>
      </c>
      <c r="I38" s="10">
        <v>1</v>
      </c>
      <c r="J38" s="10">
        <v>2</v>
      </c>
      <c r="K38" s="5">
        <v>3</v>
      </c>
      <c r="L38" s="5">
        <f t="shared" si="6"/>
        <v>7</v>
      </c>
      <c r="M38" s="10">
        <v>2</v>
      </c>
      <c r="N38" s="5">
        <f t="shared" si="7"/>
        <v>14</v>
      </c>
      <c r="O38" s="7" t="str">
        <f t="shared" si="8"/>
        <v>MODERADO</v>
      </c>
      <c r="P38" s="8" t="s">
        <v>77</v>
      </c>
      <c r="Q38" s="10" t="s">
        <v>74</v>
      </c>
      <c r="R38" s="10" t="s">
        <v>74</v>
      </c>
      <c r="S38" s="10" t="s">
        <v>74</v>
      </c>
      <c r="T38" s="10" t="s">
        <v>170</v>
      </c>
      <c r="U38" s="8" t="s">
        <v>187</v>
      </c>
      <c r="V38" s="10">
        <v>1</v>
      </c>
      <c r="W38" s="10">
        <v>1</v>
      </c>
      <c r="X38" s="10">
        <v>1</v>
      </c>
      <c r="Y38" s="10">
        <v>3</v>
      </c>
      <c r="Z38" s="10">
        <f t="shared" si="9"/>
        <v>6</v>
      </c>
      <c r="AA38" s="10">
        <v>1</v>
      </c>
      <c r="AB38" s="10">
        <f t="shared" si="10"/>
        <v>6</v>
      </c>
      <c r="AC38" s="7" t="str">
        <f t="shared" si="11"/>
        <v>TOLERABLE</v>
      </c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92.5" customHeight="1" x14ac:dyDescent="0.35">
      <c r="A39" s="61"/>
      <c r="B39" s="10">
        <v>106</v>
      </c>
      <c r="C39" s="10" t="str">
        <f>IFERROR(VLOOKUP(B39,[4]PELIGROS!$B$7:$D$130,2,FALSE),"")</f>
        <v>Uso de escaleras fijas</v>
      </c>
      <c r="D39" s="5" t="str">
        <f>IFERROR(VLOOKUP(B39,[4]PELIGROS!$B$7:$D$130,3,FALSE),"")</f>
        <v>Resbalones, caídas a distinto nivel, golpes, fracturas, muerte.</v>
      </c>
      <c r="E39" s="79"/>
      <c r="F39" s="29" t="s">
        <v>115</v>
      </c>
      <c r="G39" s="10" t="s">
        <v>91</v>
      </c>
      <c r="H39" s="10">
        <v>1</v>
      </c>
      <c r="I39" s="10">
        <v>2</v>
      </c>
      <c r="J39" s="10">
        <v>2</v>
      </c>
      <c r="K39" s="5">
        <v>3</v>
      </c>
      <c r="L39" s="5">
        <f t="shared" si="6"/>
        <v>8</v>
      </c>
      <c r="M39" s="10">
        <v>3</v>
      </c>
      <c r="N39" s="5">
        <f t="shared" si="7"/>
        <v>24</v>
      </c>
      <c r="O39" s="7" t="str">
        <f t="shared" si="8"/>
        <v>IMPORTANTE</v>
      </c>
      <c r="P39" s="8" t="s">
        <v>77</v>
      </c>
      <c r="Q39" s="10" t="s">
        <v>74</v>
      </c>
      <c r="R39" s="10" t="s">
        <v>74</v>
      </c>
      <c r="S39" s="10" t="s">
        <v>27</v>
      </c>
      <c r="T39" s="10" t="s">
        <v>169</v>
      </c>
      <c r="U39" s="8" t="s">
        <v>187</v>
      </c>
      <c r="V39" s="10">
        <v>1</v>
      </c>
      <c r="W39" s="10">
        <v>1</v>
      </c>
      <c r="X39" s="10">
        <v>1</v>
      </c>
      <c r="Y39" s="10">
        <v>3</v>
      </c>
      <c r="Z39" s="10">
        <f t="shared" si="9"/>
        <v>6</v>
      </c>
      <c r="AA39" s="10">
        <v>2</v>
      </c>
      <c r="AB39" s="10">
        <f t="shared" si="10"/>
        <v>12</v>
      </c>
      <c r="AC39" s="7" t="str">
        <f t="shared" si="11"/>
        <v>MODERADO</v>
      </c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192.5" customHeight="1" x14ac:dyDescent="0.35">
      <c r="A40" s="61"/>
      <c r="B40" s="10">
        <v>116</v>
      </c>
      <c r="C40" s="10" t="str">
        <f>IFERROR(VLOOKUP(B40,[4]PELIGROS!$B$7:$D$130,2,FALSE),"")</f>
        <v>Trabajos en altura</v>
      </c>
      <c r="D40" s="5" t="str">
        <f>IFERROR(VLOOKUP(B40,[4]PELIGROS!$B$7:$D$130,3,FALSE),"")</f>
        <v>Caídas a distinto nivel, golpes, fracturas, daño osteo muscular, muerte</v>
      </c>
      <c r="E40" s="79"/>
      <c r="F40" s="29" t="s">
        <v>115</v>
      </c>
      <c r="G40" s="10" t="s">
        <v>91</v>
      </c>
      <c r="H40" s="10">
        <v>1</v>
      </c>
      <c r="I40" s="10">
        <v>1</v>
      </c>
      <c r="J40" s="10">
        <v>2</v>
      </c>
      <c r="K40" s="5">
        <v>3</v>
      </c>
      <c r="L40" s="5">
        <f t="shared" si="6"/>
        <v>7</v>
      </c>
      <c r="M40" s="10">
        <v>3</v>
      </c>
      <c r="N40" s="5">
        <f t="shared" si="7"/>
        <v>21</v>
      </c>
      <c r="O40" s="7" t="str">
        <f t="shared" si="8"/>
        <v>IMPORTANTE</v>
      </c>
      <c r="P40" s="8" t="s">
        <v>77</v>
      </c>
      <c r="Q40" s="10" t="s">
        <v>74</v>
      </c>
      <c r="R40" s="10" t="s">
        <v>74</v>
      </c>
      <c r="S40" s="10" t="s">
        <v>158</v>
      </c>
      <c r="T40" s="24" t="s">
        <v>197</v>
      </c>
      <c r="U40" s="8" t="s">
        <v>188</v>
      </c>
      <c r="V40" s="10">
        <v>1</v>
      </c>
      <c r="W40" s="10">
        <v>1</v>
      </c>
      <c r="X40" s="10">
        <v>1</v>
      </c>
      <c r="Y40" s="10">
        <v>3</v>
      </c>
      <c r="Z40" s="10">
        <f t="shared" si="9"/>
        <v>6</v>
      </c>
      <c r="AA40" s="10">
        <v>2</v>
      </c>
      <c r="AB40" s="10">
        <f t="shared" si="10"/>
        <v>12</v>
      </c>
      <c r="AC40" s="7" t="str">
        <f t="shared" si="11"/>
        <v>MODERADO</v>
      </c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92.5" customHeight="1" x14ac:dyDescent="0.35">
      <c r="A41" s="61"/>
      <c r="B41" s="10">
        <v>200</v>
      </c>
      <c r="C41" s="10" t="str">
        <f>IFERROR(VLOOKUP(B41,[4]PELIGROS!$B$7:$D$130,2,FALSE),"")</f>
        <v>Tránsito vehicular</v>
      </c>
      <c r="D41" s="5" t="str">
        <f>IFERROR(VLOOKUP(B41,[4]PELIGROS!$B$7:$D$130,3,FALSE),"")</f>
        <v>Colisión, atropello, volcadura</v>
      </c>
      <c r="E41" s="79"/>
      <c r="F41" s="29" t="s">
        <v>114</v>
      </c>
      <c r="G41" s="10" t="s">
        <v>91</v>
      </c>
      <c r="H41" s="10">
        <v>1</v>
      </c>
      <c r="I41" s="10">
        <v>2</v>
      </c>
      <c r="J41" s="10">
        <v>2</v>
      </c>
      <c r="K41" s="5">
        <v>3</v>
      </c>
      <c r="L41" s="5">
        <f t="shared" si="6"/>
        <v>8</v>
      </c>
      <c r="M41" s="10">
        <v>3</v>
      </c>
      <c r="N41" s="5">
        <f t="shared" si="7"/>
        <v>24</v>
      </c>
      <c r="O41" s="7" t="str">
        <f t="shared" si="8"/>
        <v>IMPORTANTE</v>
      </c>
      <c r="P41" s="8" t="s">
        <v>77</v>
      </c>
      <c r="Q41" s="10" t="s">
        <v>74</v>
      </c>
      <c r="R41" s="10" t="s">
        <v>74</v>
      </c>
      <c r="S41" s="10" t="s">
        <v>74</v>
      </c>
      <c r="T41" s="10" t="s">
        <v>173</v>
      </c>
      <c r="U41" s="8" t="s">
        <v>180</v>
      </c>
      <c r="V41" s="10">
        <v>1</v>
      </c>
      <c r="W41" s="10">
        <v>1</v>
      </c>
      <c r="X41" s="10">
        <v>1</v>
      </c>
      <c r="Y41" s="10">
        <v>3</v>
      </c>
      <c r="Z41" s="10">
        <f t="shared" si="9"/>
        <v>6</v>
      </c>
      <c r="AA41" s="10">
        <v>2</v>
      </c>
      <c r="AB41" s="10">
        <f t="shared" si="10"/>
        <v>12</v>
      </c>
      <c r="AC41" s="7" t="str">
        <f t="shared" si="11"/>
        <v>MODERADO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192.5" customHeight="1" x14ac:dyDescent="0.35">
      <c r="A42" s="61"/>
      <c r="B42" s="10">
        <v>204</v>
      </c>
      <c r="C42" s="10" t="s">
        <v>121</v>
      </c>
      <c r="D42" s="5" t="str">
        <f>IFERROR(VLOOKUP(B42,[4]PELIGROS!$B$7:$D$130,3,FALSE),"")</f>
        <v>Colisión, atropello, volcadura.</v>
      </c>
      <c r="E42" s="79"/>
      <c r="F42" s="29" t="s">
        <v>114</v>
      </c>
      <c r="G42" s="10" t="s">
        <v>91</v>
      </c>
      <c r="H42" s="10">
        <v>1</v>
      </c>
      <c r="I42" s="10">
        <v>2</v>
      </c>
      <c r="J42" s="10">
        <v>2</v>
      </c>
      <c r="K42" s="5">
        <v>3</v>
      </c>
      <c r="L42" s="5">
        <f t="shared" si="6"/>
        <v>8</v>
      </c>
      <c r="M42" s="10">
        <v>3</v>
      </c>
      <c r="N42" s="5">
        <f t="shared" si="7"/>
        <v>24</v>
      </c>
      <c r="O42" s="7" t="str">
        <f t="shared" si="8"/>
        <v>IMPORTANTE</v>
      </c>
      <c r="P42" s="8" t="s">
        <v>77</v>
      </c>
      <c r="Q42" s="10" t="s">
        <v>74</v>
      </c>
      <c r="R42" s="10" t="s">
        <v>74</v>
      </c>
      <c r="S42" s="10" t="s">
        <v>74</v>
      </c>
      <c r="T42" s="10" t="s">
        <v>174</v>
      </c>
      <c r="U42" s="8" t="s">
        <v>178</v>
      </c>
      <c r="V42" s="10">
        <v>1</v>
      </c>
      <c r="W42" s="10">
        <v>1</v>
      </c>
      <c r="X42" s="10">
        <v>1</v>
      </c>
      <c r="Y42" s="10">
        <v>3</v>
      </c>
      <c r="Z42" s="10">
        <f t="shared" si="9"/>
        <v>6</v>
      </c>
      <c r="AA42" s="10">
        <v>2</v>
      </c>
      <c r="AB42" s="10">
        <f t="shared" si="10"/>
        <v>12</v>
      </c>
      <c r="AC42" s="7" t="str">
        <f t="shared" si="11"/>
        <v>MODERADO</v>
      </c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92.5" customHeight="1" x14ac:dyDescent="0.35">
      <c r="A43" s="61"/>
      <c r="B43" s="10">
        <v>2101</v>
      </c>
      <c r="C43" s="10" t="s">
        <v>117</v>
      </c>
      <c r="D43" s="5" t="s">
        <v>118</v>
      </c>
      <c r="E43" s="79"/>
      <c r="F43" s="29" t="s">
        <v>114</v>
      </c>
      <c r="G43" s="10" t="s">
        <v>91</v>
      </c>
      <c r="H43" s="10">
        <v>1</v>
      </c>
      <c r="I43" s="10">
        <v>2</v>
      </c>
      <c r="J43" s="10">
        <v>2</v>
      </c>
      <c r="K43" s="5">
        <v>3</v>
      </c>
      <c r="L43" s="5">
        <f t="shared" si="6"/>
        <v>8</v>
      </c>
      <c r="M43" s="10">
        <v>3</v>
      </c>
      <c r="N43" s="5">
        <f t="shared" si="7"/>
        <v>24</v>
      </c>
      <c r="O43" s="7" t="str">
        <f t="shared" si="8"/>
        <v>IMPORTANTE</v>
      </c>
      <c r="P43" s="8" t="s">
        <v>77</v>
      </c>
      <c r="Q43" s="10" t="s">
        <v>74</v>
      </c>
      <c r="R43" s="10" t="s">
        <v>74</v>
      </c>
      <c r="S43" s="10" t="s">
        <v>74</v>
      </c>
      <c r="T43" s="10" t="s">
        <v>205</v>
      </c>
      <c r="U43" s="8" t="s">
        <v>74</v>
      </c>
      <c r="V43" s="10">
        <v>1</v>
      </c>
      <c r="W43" s="10">
        <v>1</v>
      </c>
      <c r="X43" s="10">
        <v>1</v>
      </c>
      <c r="Y43" s="10">
        <v>3</v>
      </c>
      <c r="Z43" s="10">
        <f t="shared" si="9"/>
        <v>6</v>
      </c>
      <c r="AA43" s="10">
        <v>2</v>
      </c>
      <c r="AB43" s="10">
        <f t="shared" si="10"/>
        <v>12</v>
      </c>
      <c r="AC43" s="7" t="str">
        <f t="shared" si="11"/>
        <v>MODERADO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192.5" customHeight="1" x14ac:dyDescent="0.35">
      <c r="A44" s="61"/>
      <c r="B44" s="10">
        <v>2102</v>
      </c>
      <c r="C44" s="10" t="s">
        <v>119</v>
      </c>
      <c r="D44" s="5" t="s">
        <v>120</v>
      </c>
      <c r="E44" s="79"/>
      <c r="F44" s="36" t="s">
        <v>114</v>
      </c>
      <c r="G44" s="30" t="s">
        <v>91</v>
      </c>
      <c r="H44" s="30">
        <v>1</v>
      </c>
      <c r="I44" s="30">
        <v>1</v>
      </c>
      <c r="J44" s="30">
        <v>2</v>
      </c>
      <c r="K44" s="30">
        <v>2</v>
      </c>
      <c r="L44" s="30">
        <f t="shared" si="6"/>
        <v>6</v>
      </c>
      <c r="M44" s="30">
        <v>3</v>
      </c>
      <c r="N44" s="31">
        <f t="shared" si="7"/>
        <v>18</v>
      </c>
      <c r="O44" s="32" t="str">
        <f t="shared" si="8"/>
        <v>IMPORTANTE</v>
      </c>
      <c r="P44" s="33" t="s">
        <v>77</v>
      </c>
      <c r="Q44" s="31" t="s">
        <v>74</v>
      </c>
      <c r="R44" s="31" t="s">
        <v>74</v>
      </c>
      <c r="S44" s="37" t="s">
        <v>74</v>
      </c>
      <c r="T44" s="31" t="s">
        <v>206</v>
      </c>
      <c r="U44" s="8" t="s">
        <v>187</v>
      </c>
      <c r="V44" s="30">
        <v>1</v>
      </c>
      <c r="W44" s="30">
        <v>1</v>
      </c>
      <c r="X44" s="30">
        <v>1</v>
      </c>
      <c r="Y44" s="30">
        <v>2</v>
      </c>
      <c r="Z44" s="30">
        <f t="shared" si="9"/>
        <v>5</v>
      </c>
      <c r="AA44" s="30">
        <v>2</v>
      </c>
      <c r="AB44" s="30">
        <f t="shared" si="10"/>
        <v>10</v>
      </c>
      <c r="AC44" s="35" t="str">
        <f t="shared" si="11"/>
        <v>MODERADO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192.5" customHeight="1" x14ac:dyDescent="0.35">
      <c r="A45" s="61"/>
      <c r="B45" s="30">
        <v>701</v>
      </c>
      <c r="C45" s="30" t="str">
        <f>IFERROR(VLOOKUP(B45,[4]PELIGROS!$B$7:$D$130,2,FALSE),"")</f>
        <v>Iluminación deficiente (penumbra)</v>
      </c>
      <c r="D45" s="31" t="str">
        <f>IFERROR(VLOOKUP(B45,[4]PELIGROS!$B$7:$D$130,3,FALSE),"")</f>
        <v>Exposición a niveles bajos de iluminación, caída a nivel y desnivel, contacto con objetos o energías, contusiones</v>
      </c>
      <c r="E45" s="79"/>
      <c r="F45" s="29" t="s">
        <v>111</v>
      </c>
      <c r="G45" s="30" t="s">
        <v>91</v>
      </c>
      <c r="H45" s="30">
        <v>1</v>
      </c>
      <c r="I45" s="30">
        <v>2</v>
      </c>
      <c r="J45" s="30">
        <v>2</v>
      </c>
      <c r="K45" s="30">
        <v>2</v>
      </c>
      <c r="L45" s="30">
        <f t="shared" ref="L45:L48" si="15">H45+I45+J45+K45</f>
        <v>7</v>
      </c>
      <c r="M45" s="30">
        <v>3</v>
      </c>
      <c r="N45" s="31">
        <f t="shared" ref="N45:N48" si="16">L45*M45</f>
        <v>21</v>
      </c>
      <c r="O45" s="32" t="str">
        <f t="shared" ref="O45:O48" si="17">IF(N45&gt;=25,"INTOLERABLE",IF(N45&gt;=17,"IMPORTANTE",IF(N45&gt;=9,"MODERADO",IF(N45&gt;=5,"TOLERABLE","TRIVIAL"))))</f>
        <v>IMPORTANTE</v>
      </c>
      <c r="P45" s="33" t="s">
        <v>77</v>
      </c>
      <c r="Q45" s="31" t="s">
        <v>74</v>
      </c>
      <c r="R45" s="31" t="s">
        <v>74</v>
      </c>
      <c r="S45" s="34" t="s">
        <v>74</v>
      </c>
      <c r="T45" s="5" t="s">
        <v>208</v>
      </c>
      <c r="U45" s="8" t="s">
        <v>189</v>
      </c>
      <c r="V45" s="30">
        <v>1</v>
      </c>
      <c r="W45" s="30">
        <v>1</v>
      </c>
      <c r="X45" s="30">
        <v>1</v>
      </c>
      <c r="Y45" s="30">
        <v>2</v>
      </c>
      <c r="Z45" s="30">
        <f t="shared" ref="Z45:Z48" si="18">V45+W45+X45+Y45</f>
        <v>5</v>
      </c>
      <c r="AA45" s="30">
        <v>2</v>
      </c>
      <c r="AB45" s="30">
        <f t="shared" ref="AB45:AB48" si="19">Z45*AA45</f>
        <v>10</v>
      </c>
      <c r="AC45" s="35" t="str">
        <f t="shared" ref="AC45:AC48" si="20">IF(AB45&gt;=25,"INTOLERABLE",IF(AB45&gt;=17,"IMPORTANTE",IF(AB45&gt;=9,"MODERADO",IF(AB45&gt;=5,"TOLERABLE","TRIVIAL"))))</f>
        <v>MODERADO</v>
      </c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192.5" customHeight="1" x14ac:dyDescent="0.35">
      <c r="A46" s="61"/>
      <c r="B46" s="10">
        <v>2103</v>
      </c>
      <c r="C46" s="10" t="s">
        <v>122</v>
      </c>
      <c r="D46" s="5" t="s">
        <v>123</v>
      </c>
      <c r="E46" s="79"/>
      <c r="F46" s="29" t="s">
        <v>111</v>
      </c>
      <c r="G46" s="10" t="s">
        <v>91</v>
      </c>
      <c r="H46" s="10">
        <v>1</v>
      </c>
      <c r="I46" s="10">
        <v>2</v>
      </c>
      <c r="J46" s="10">
        <v>2</v>
      </c>
      <c r="K46" s="5">
        <v>2</v>
      </c>
      <c r="L46" s="5">
        <f t="shared" si="15"/>
        <v>7</v>
      </c>
      <c r="M46" s="10">
        <v>3</v>
      </c>
      <c r="N46" s="5">
        <f t="shared" si="16"/>
        <v>21</v>
      </c>
      <c r="O46" s="7" t="str">
        <f t="shared" si="17"/>
        <v>IMPORTANTE</v>
      </c>
      <c r="P46" s="33" t="s">
        <v>77</v>
      </c>
      <c r="Q46" s="10" t="s">
        <v>74</v>
      </c>
      <c r="R46" s="10" t="s">
        <v>74</v>
      </c>
      <c r="S46" s="10" t="s">
        <v>74</v>
      </c>
      <c r="T46" s="10" t="s">
        <v>175</v>
      </c>
      <c r="U46" s="8" t="s">
        <v>187</v>
      </c>
      <c r="V46" s="10">
        <v>1</v>
      </c>
      <c r="W46" s="10">
        <v>1</v>
      </c>
      <c r="X46" s="10">
        <v>1</v>
      </c>
      <c r="Y46" s="10">
        <v>2</v>
      </c>
      <c r="Z46" s="10">
        <f t="shared" si="18"/>
        <v>5</v>
      </c>
      <c r="AA46" s="10">
        <v>2</v>
      </c>
      <c r="AB46" s="10">
        <f t="shared" si="19"/>
        <v>10</v>
      </c>
      <c r="AC46" s="7" t="str">
        <f t="shared" si="20"/>
        <v>MODERADO</v>
      </c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92.5" customHeight="1" x14ac:dyDescent="0.35">
      <c r="A47" s="61"/>
      <c r="B47" s="10">
        <v>2104</v>
      </c>
      <c r="C47" s="10" t="s">
        <v>124</v>
      </c>
      <c r="D47" s="5" t="s">
        <v>125</v>
      </c>
      <c r="E47" s="79"/>
      <c r="F47" s="29" t="s">
        <v>114</v>
      </c>
      <c r="G47" s="10" t="s">
        <v>91</v>
      </c>
      <c r="H47" s="10">
        <v>1</v>
      </c>
      <c r="I47" s="10">
        <v>2</v>
      </c>
      <c r="J47" s="10">
        <v>2</v>
      </c>
      <c r="K47" s="5">
        <v>2</v>
      </c>
      <c r="L47" s="5">
        <f t="shared" si="15"/>
        <v>7</v>
      </c>
      <c r="M47" s="10">
        <v>2</v>
      </c>
      <c r="N47" s="5">
        <f t="shared" si="16"/>
        <v>14</v>
      </c>
      <c r="O47" s="7" t="str">
        <f t="shared" si="17"/>
        <v>MODERADO</v>
      </c>
      <c r="P47" s="8" t="s">
        <v>77</v>
      </c>
      <c r="Q47" s="10" t="s">
        <v>74</v>
      </c>
      <c r="R47" s="10" t="s">
        <v>74</v>
      </c>
      <c r="S47" s="10" t="s">
        <v>74</v>
      </c>
      <c r="T47" s="10" t="s">
        <v>198</v>
      </c>
      <c r="U47" s="8" t="s">
        <v>187</v>
      </c>
      <c r="V47" s="10">
        <v>1</v>
      </c>
      <c r="W47" s="10">
        <v>1</v>
      </c>
      <c r="X47" s="10">
        <v>1</v>
      </c>
      <c r="Y47" s="10">
        <v>1</v>
      </c>
      <c r="Z47" s="10">
        <f t="shared" si="18"/>
        <v>4</v>
      </c>
      <c r="AA47" s="10">
        <v>2</v>
      </c>
      <c r="AB47" s="10">
        <f t="shared" si="19"/>
        <v>8</v>
      </c>
      <c r="AC47" s="7" t="str">
        <f t="shared" si="20"/>
        <v>TOLERABLE</v>
      </c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s="9" customFormat="1" ht="240" customHeight="1" x14ac:dyDescent="0.3">
      <c r="A48" s="61"/>
      <c r="B48" s="10">
        <v>908</v>
      </c>
      <c r="C48" s="10" t="str">
        <f>IFERROR(VLOOKUP(B48,[4]PELIGROS!$B$7:$D$130,2,FALSE),"")</f>
        <v>Virus SARS-CoV-2 (Virus que produce la enfermedad COVID-19)</v>
      </c>
      <c r="D48" s="5" t="str">
        <f>IFERROR(VLOOKUP(B48,[4]PELIGROS!$B$7:$D$130,3,FALSE),"")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8" s="79"/>
      <c r="F48" s="6" t="s">
        <v>156</v>
      </c>
      <c r="G48" s="6" t="s">
        <v>91</v>
      </c>
      <c r="H48" s="5">
        <v>1</v>
      </c>
      <c r="I48" s="5">
        <v>1</v>
      </c>
      <c r="J48" s="5">
        <v>1</v>
      </c>
      <c r="K48" s="5">
        <v>3</v>
      </c>
      <c r="L48" s="5">
        <f t="shared" si="15"/>
        <v>6</v>
      </c>
      <c r="M48" s="5">
        <v>3</v>
      </c>
      <c r="N48" s="5">
        <f t="shared" si="16"/>
        <v>18</v>
      </c>
      <c r="O48" s="7" t="str">
        <f t="shared" si="17"/>
        <v>IMPORTANTE</v>
      </c>
      <c r="P48" s="8" t="s">
        <v>230</v>
      </c>
      <c r="Q48" s="5" t="s">
        <v>74</v>
      </c>
      <c r="R48" s="5" t="s">
        <v>74</v>
      </c>
      <c r="S48" s="5" t="s">
        <v>74</v>
      </c>
      <c r="T48" s="39" t="s">
        <v>157</v>
      </c>
      <c r="U48" s="5" t="s">
        <v>74</v>
      </c>
      <c r="V48" s="5">
        <v>1</v>
      </c>
      <c r="W48" s="5">
        <v>1</v>
      </c>
      <c r="X48" s="5">
        <v>1</v>
      </c>
      <c r="Y48" s="5">
        <v>3</v>
      </c>
      <c r="Z48" s="5">
        <f t="shared" si="18"/>
        <v>6</v>
      </c>
      <c r="AA48" s="5">
        <v>2</v>
      </c>
      <c r="AB48" s="5">
        <f t="shared" si="19"/>
        <v>12</v>
      </c>
      <c r="AC48" s="7" t="str">
        <f t="shared" si="20"/>
        <v>MODERADO</v>
      </c>
    </row>
    <row r="49" spans="1:40" ht="192.5" customHeight="1" x14ac:dyDescent="0.35">
      <c r="A49" s="61" t="s">
        <v>228</v>
      </c>
      <c r="B49" s="5">
        <v>2100</v>
      </c>
      <c r="C49" s="5" t="s">
        <v>215</v>
      </c>
      <c r="D49" s="5" t="s">
        <v>214</v>
      </c>
      <c r="E49" s="78" t="s">
        <v>85</v>
      </c>
      <c r="F49" s="29" t="s">
        <v>114</v>
      </c>
      <c r="G49" s="10" t="s">
        <v>91</v>
      </c>
      <c r="H49" s="10">
        <v>1</v>
      </c>
      <c r="I49" s="10">
        <v>2</v>
      </c>
      <c r="J49" s="10">
        <v>2</v>
      </c>
      <c r="K49" s="5">
        <v>3</v>
      </c>
      <c r="L49" s="5">
        <v>8</v>
      </c>
      <c r="M49" s="10">
        <v>3</v>
      </c>
      <c r="N49" s="5">
        <v>24</v>
      </c>
      <c r="O49" s="7" t="s">
        <v>163</v>
      </c>
      <c r="P49" s="8" t="s">
        <v>77</v>
      </c>
      <c r="Q49" s="10" t="s">
        <v>74</v>
      </c>
      <c r="R49" s="10" t="s">
        <v>74</v>
      </c>
      <c r="S49" s="10" t="s">
        <v>74</v>
      </c>
      <c r="T49" s="10" t="s">
        <v>217</v>
      </c>
      <c r="U49" s="8" t="s">
        <v>216</v>
      </c>
      <c r="V49" s="10">
        <v>1</v>
      </c>
      <c r="W49" s="10">
        <v>1</v>
      </c>
      <c r="X49" s="10">
        <v>1</v>
      </c>
      <c r="Y49" s="10">
        <v>3</v>
      </c>
      <c r="Z49" s="10">
        <v>6</v>
      </c>
      <c r="AA49" s="10">
        <v>2</v>
      </c>
      <c r="AB49" s="10">
        <v>12</v>
      </c>
      <c r="AC49" s="7" t="s">
        <v>164</v>
      </c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192.5" customHeight="1" x14ac:dyDescent="0.35">
      <c r="A50" s="61"/>
      <c r="B50" s="10">
        <v>200</v>
      </c>
      <c r="C50" s="10" t="str">
        <f>IFERROR(VLOOKUP(B50,[4]PELIGROS!$B$7:$D$130,2,FALSE),"")</f>
        <v>Tránsito vehicular</v>
      </c>
      <c r="D50" s="5" t="str">
        <f>IFERROR(VLOOKUP(B50,[4]PELIGROS!$B$7:$D$130,3,FALSE),"")</f>
        <v>Colisión, atropello, volcadura</v>
      </c>
      <c r="E50" s="79"/>
      <c r="F50" s="29" t="s">
        <v>114</v>
      </c>
      <c r="G50" s="10" t="s">
        <v>91</v>
      </c>
      <c r="H50" s="10">
        <v>1</v>
      </c>
      <c r="I50" s="10">
        <v>2</v>
      </c>
      <c r="J50" s="10">
        <v>2</v>
      </c>
      <c r="K50" s="5">
        <v>3</v>
      </c>
      <c r="L50" s="5">
        <f t="shared" si="6"/>
        <v>8</v>
      </c>
      <c r="M50" s="10">
        <v>3</v>
      </c>
      <c r="N50" s="5">
        <f t="shared" si="7"/>
        <v>24</v>
      </c>
      <c r="O50" s="7" t="str">
        <f t="shared" si="8"/>
        <v>IMPORTANTE</v>
      </c>
      <c r="P50" s="8" t="s">
        <v>77</v>
      </c>
      <c r="Q50" s="10" t="s">
        <v>74</v>
      </c>
      <c r="R50" s="10" t="s">
        <v>74</v>
      </c>
      <c r="S50" s="10" t="s">
        <v>74</v>
      </c>
      <c r="T50" s="10" t="s">
        <v>218</v>
      </c>
      <c r="U50" s="8" t="s">
        <v>180</v>
      </c>
      <c r="V50" s="10">
        <v>1</v>
      </c>
      <c r="W50" s="10">
        <v>1</v>
      </c>
      <c r="X50" s="10">
        <v>1</v>
      </c>
      <c r="Y50" s="10">
        <v>3</v>
      </c>
      <c r="Z50" s="10">
        <f t="shared" si="9"/>
        <v>6</v>
      </c>
      <c r="AA50" s="10">
        <v>2</v>
      </c>
      <c r="AB50" s="10">
        <f t="shared" si="10"/>
        <v>12</v>
      </c>
      <c r="AC50" s="7" t="str">
        <f t="shared" si="11"/>
        <v>MODERADO</v>
      </c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92.5" customHeight="1" x14ac:dyDescent="0.35">
      <c r="A51" s="61"/>
      <c r="B51" s="10">
        <v>204</v>
      </c>
      <c r="C51" s="10" t="str">
        <f>IFERROR(VLOOKUP(B51,[4]PELIGROS!$B$7:$D$130,2,FALSE),"")</f>
        <v>Vías/ pista resbalosa</v>
      </c>
      <c r="D51" s="5" t="str">
        <f>IFERROR(VLOOKUP(B51,[4]PELIGROS!$B$7:$D$130,3,FALSE),"")</f>
        <v>Colisión, atropello, volcadura.</v>
      </c>
      <c r="E51" s="79"/>
      <c r="F51" s="29" t="s">
        <v>114</v>
      </c>
      <c r="G51" s="10" t="s">
        <v>91</v>
      </c>
      <c r="H51" s="10">
        <v>1</v>
      </c>
      <c r="I51" s="10">
        <v>2</v>
      </c>
      <c r="J51" s="10">
        <v>2</v>
      </c>
      <c r="K51" s="5">
        <v>3</v>
      </c>
      <c r="L51" s="5">
        <f t="shared" si="6"/>
        <v>8</v>
      </c>
      <c r="M51" s="10">
        <v>3</v>
      </c>
      <c r="N51" s="5">
        <f t="shared" si="7"/>
        <v>24</v>
      </c>
      <c r="O51" s="7" t="str">
        <f t="shared" si="8"/>
        <v>IMPORTANTE</v>
      </c>
      <c r="P51" s="8" t="s">
        <v>77</v>
      </c>
      <c r="Q51" s="10" t="s">
        <v>74</v>
      </c>
      <c r="R51" s="10" t="s">
        <v>74</v>
      </c>
      <c r="S51" s="10" t="s">
        <v>74</v>
      </c>
      <c r="T51" s="10" t="s">
        <v>174</v>
      </c>
      <c r="U51" s="8" t="s">
        <v>178</v>
      </c>
      <c r="V51" s="10">
        <v>1</v>
      </c>
      <c r="W51" s="10">
        <v>1</v>
      </c>
      <c r="X51" s="10">
        <v>1</v>
      </c>
      <c r="Y51" s="10">
        <v>3</v>
      </c>
      <c r="Z51" s="10">
        <f t="shared" si="9"/>
        <v>6</v>
      </c>
      <c r="AA51" s="10">
        <v>2</v>
      </c>
      <c r="AB51" s="10">
        <f t="shared" si="10"/>
        <v>12</v>
      </c>
      <c r="AC51" s="7" t="str">
        <f t="shared" si="11"/>
        <v>MODERADO</v>
      </c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s="9" customFormat="1" ht="240" customHeight="1" x14ac:dyDescent="0.3">
      <c r="A52" s="61"/>
      <c r="B52" s="10">
        <v>908</v>
      </c>
      <c r="C52" s="10" t="str">
        <f>IFERROR(VLOOKUP(B52,[4]PELIGROS!$B$7:$D$130,2,FALSE),"")</f>
        <v>Virus SARS-CoV-2 (Virus que produce la enfermedad COVID-19)</v>
      </c>
      <c r="D52" s="5" t="str">
        <f>IFERROR(VLOOKUP(B52,[4]PELIGROS!$B$7:$D$130,3,FALSE),"")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2" s="79"/>
      <c r="F52" s="6" t="s">
        <v>156</v>
      </c>
      <c r="G52" s="6" t="s">
        <v>91</v>
      </c>
      <c r="H52" s="5">
        <v>1</v>
      </c>
      <c r="I52" s="5">
        <v>1</v>
      </c>
      <c r="J52" s="5">
        <v>1</v>
      </c>
      <c r="K52" s="5">
        <v>3</v>
      </c>
      <c r="L52" s="5">
        <f t="shared" si="6"/>
        <v>6</v>
      </c>
      <c r="M52" s="5">
        <v>3</v>
      </c>
      <c r="N52" s="5">
        <f t="shared" si="7"/>
        <v>18</v>
      </c>
      <c r="O52" s="7" t="str">
        <f t="shared" si="8"/>
        <v>IMPORTANTE</v>
      </c>
      <c r="P52" s="8" t="s">
        <v>230</v>
      </c>
      <c r="Q52" s="5" t="s">
        <v>74</v>
      </c>
      <c r="R52" s="5" t="s">
        <v>74</v>
      </c>
      <c r="S52" s="5" t="s">
        <v>74</v>
      </c>
      <c r="T52" s="39" t="s">
        <v>157</v>
      </c>
      <c r="U52" s="5" t="s">
        <v>74</v>
      </c>
      <c r="V52" s="5">
        <v>1</v>
      </c>
      <c r="W52" s="5">
        <v>1</v>
      </c>
      <c r="X52" s="5">
        <v>1</v>
      </c>
      <c r="Y52" s="5">
        <v>3</v>
      </c>
      <c r="Z52" s="5">
        <f t="shared" si="9"/>
        <v>6</v>
      </c>
      <c r="AA52" s="5">
        <v>2</v>
      </c>
      <c r="AB52" s="5">
        <f t="shared" si="10"/>
        <v>12</v>
      </c>
      <c r="AC52" s="7" t="str">
        <f t="shared" si="11"/>
        <v>MODERADO</v>
      </c>
    </row>
    <row r="53" spans="1:40" s="9" customFormat="1" ht="240" customHeight="1" x14ac:dyDescent="0.3">
      <c r="A53" s="61"/>
      <c r="B53" s="10"/>
      <c r="C53" s="10" t="s">
        <v>222</v>
      </c>
      <c r="D53" s="5" t="s">
        <v>223</v>
      </c>
      <c r="E53" s="79"/>
      <c r="F53" s="29" t="s">
        <v>111</v>
      </c>
      <c r="G53" s="6" t="s">
        <v>91</v>
      </c>
      <c r="H53" s="5">
        <v>1</v>
      </c>
      <c r="I53" s="5">
        <v>2</v>
      </c>
      <c r="J53" s="5">
        <v>2</v>
      </c>
      <c r="K53" s="5">
        <v>3</v>
      </c>
      <c r="L53" s="5">
        <f t="shared" si="6"/>
        <v>8</v>
      </c>
      <c r="M53" s="5">
        <v>2</v>
      </c>
      <c r="N53" s="5">
        <f t="shared" si="7"/>
        <v>16</v>
      </c>
      <c r="O53" s="7" t="str">
        <f t="shared" si="8"/>
        <v>MODERADO</v>
      </c>
      <c r="P53" s="8" t="s">
        <v>81</v>
      </c>
      <c r="Q53" s="5" t="s">
        <v>74</v>
      </c>
      <c r="R53" s="5" t="s">
        <v>74</v>
      </c>
      <c r="S53" s="5" t="s">
        <v>74</v>
      </c>
      <c r="T53" s="10" t="s">
        <v>224</v>
      </c>
      <c r="U53" s="8" t="s">
        <v>225</v>
      </c>
      <c r="V53" s="5">
        <v>1</v>
      </c>
      <c r="W53" s="5">
        <v>1</v>
      </c>
      <c r="X53" s="5">
        <v>1</v>
      </c>
      <c r="Y53" s="5">
        <v>3</v>
      </c>
      <c r="Z53" s="5">
        <f t="shared" si="9"/>
        <v>6</v>
      </c>
      <c r="AA53" s="5">
        <v>1</v>
      </c>
      <c r="AB53" s="5">
        <f t="shared" si="10"/>
        <v>6</v>
      </c>
      <c r="AC53" s="7" t="str">
        <f t="shared" si="11"/>
        <v>TOLERABLE</v>
      </c>
    </row>
    <row r="54" spans="1:40" ht="192.5" customHeight="1" x14ac:dyDescent="0.35">
      <c r="A54" s="61"/>
      <c r="B54" s="10">
        <v>1002</v>
      </c>
      <c r="C54" s="10" t="s">
        <v>219</v>
      </c>
      <c r="D54" s="5" t="str">
        <f>IFERROR(VLOOKUP(B54,[4]PELIGROS!$B$7:$D$130,3,FALSE),"")</f>
        <v>Carga o movimiento de materiales o equipos, sobreesfuerzo, lesiones musculares, hernias</v>
      </c>
      <c r="E54" s="80"/>
      <c r="F54" s="29" t="s">
        <v>112</v>
      </c>
      <c r="G54" s="10" t="s">
        <v>84</v>
      </c>
      <c r="H54" s="10">
        <v>1</v>
      </c>
      <c r="I54" s="10">
        <v>2</v>
      </c>
      <c r="J54" s="10">
        <v>2</v>
      </c>
      <c r="K54" s="5">
        <v>3</v>
      </c>
      <c r="L54" s="5">
        <f t="shared" si="6"/>
        <v>8</v>
      </c>
      <c r="M54" s="10">
        <v>3</v>
      </c>
      <c r="N54" s="5">
        <f t="shared" si="7"/>
        <v>24</v>
      </c>
      <c r="O54" s="7" t="str">
        <f t="shared" si="8"/>
        <v>IMPORTANTE</v>
      </c>
      <c r="P54" s="8" t="s">
        <v>81</v>
      </c>
      <c r="Q54" s="10" t="s">
        <v>74</v>
      </c>
      <c r="R54" s="10" t="s">
        <v>74</v>
      </c>
      <c r="S54" s="10" t="s">
        <v>74</v>
      </c>
      <c r="T54" s="5" t="s">
        <v>221</v>
      </c>
      <c r="U54" s="8" t="s">
        <v>226</v>
      </c>
      <c r="V54" s="8">
        <v>1</v>
      </c>
      <c r="W54" s="8">
        <v>1</v>
      </c>
      <c r="X54" s="10">
        <v>1</v>
      </c>
      <c r="Y54" s="10">
        <v>3</v>
      </c>
      <c r="Z54" s="10">
        <f t="shared" si="9"/>
        <v>6</v>
      </c>
      <c r="AA54" s="10">
        <v>1</v>
      </c>
      <c r="AB54" s="10">
        <f t="shared" si="10"/>
        <v>6</v>
      </c>
      <c r="AC54" s="7" t="str">
        <f t="shared" si="11"/>
        <v>TOLERABLE</v>
      </c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192.5" customHeight="1" x14ac:dyDescent="0.35">
      <c r="A55" s="61" t="s">
        <v>29</v>
      </c>
      <c r="B55" s="10">
        <v>106</v>
      </c>
      <c r="C55" s="5" t="str">
        <f>IFERROR(VLOOKUP(B55,[4]PELIGROS!$B$7:$D$130,2,FALSE),"")</f>
        <v>Uso de escaleras fijas</v>
      </c>
      <c r="D55" s="5" t="str">
        <f>IFERROR(VLOOKUP(B55,[4]PELIGROS!$B$7:$D$130,3,FALSE),"")</f>
        <v>Resbalones, caídas a distinto nivel, golpes, fracturas, muerte.</v>
      </c>
      <c r="E55" s="78" t="s">
        <v>85</v>
      </c>
      <c r="F55" s="29" t="s">
        <v>115</v>
      </c>
      <c r="G55" s="10" t="s">
        <v>91</v>
      </c>
      <c r="H55" s="10">
        <v>1</v>
      </c>
      <c r="I55" s="10">
        <v>2</v>
      </c>
      <c r="J55" s="10">
        <v>2</v>
      </c>
      <c r="K55" s="5">
        <v>3</v>
      </c>
      <c r="L55" s="5">
        <f t="shared" ref="L55:L67" si="21">H55+I55+J55+K55</f>
        <v>8</v>
      </c>
      <c r="M55" s="10">
        <v>3</v>
      </c>
      <c r="N55" s="5">
        <f t="shared" ref="N55:N67" si="22">L55*M55</f>
        <v>24</v>
      </c>
      <c r="O55" s="7" t="str">
        <f t="shared" ref="O55:O67" si="23">IF(N55&gt;=25,"INTOLERABLE",IF(N55&gt;=17,"IMPORTANTE",IF(N55&gt;=9,"MODERADO",IF(N55&gt;=5,"TOLERABLE","TRIVIAL"))))</f>
        <v>IMPORTANTE</v>
      </c>
      <c r="P55" s="8" t="s">
        <v>77</v>
      </c>
      <c r="Q55" s="10" t="s">
        <v>74</v>
      </c>
      <c r="R55" s="10" t="s">
        <v>74</v>
      </c>
      <c r="S55" s="10" t="s">
        <v>82</v>
      </c>
      <c r="T55" s="10" t="s">
        <v>169</v>
      </c>
      <c r="U55" s="8" t="s">
        <v>190</v>
      </c>
      <c r="V55" s="10">
        <v>1</v>
      </c>
      <c r="W55" s="10">
        <v>1</v>
      </c>
      <c r="X55" s="10">
        <v>1</v>
      </c>
      <c r="Y55" s="10">
        <v>3</v>
      </c>
      <c r="Z55" s="10">
        <f t="shared" ref="Z55:Z67" si="24">V55+W55+X55+Y55</f>
        <v>6</v>
      </c>
      <c r="AA55" s="10">
        <v>2</v>
      </c>
      <c r="AB55" s="10">
        <f t="shared" ref="AB55:AB67" si="25">Z55*AA55</f>
        <v>12</v>
      </c>
      <c r="AC55" s="7" t="str">
        <f t="shared" ref="AC55:AC67" si="26">IF(AB55&gt;=25,"INTOLERABLE",IF(AB55&gt;=17,"IMPORTANTE",IF(AB55&gt;=9,"MODERADO",IF(AB55&gt;=5,"TOLERABLE","TRIVIAL"))))</f>
        <v>MODERADO</v>
      </c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92.5" customHeight="1" x14ac:dyDescent="0.35">
      <c r="A56" s="61"/>
      <c r="B56" s="10">
        <v>200</v>
      </c>
      <c r="C56" s="5" t="str">
        <f>IFERROR(VLOOKUP(B56,[4]PELIGROS!$B$7:$D$130,2,FALSE),"")</f>
        <v>Tránsito vehicular</v>
      </c>
      <c r="D56" s="5" t="str">
        <f>IFERROR(VLOOKUP(B56,[4]PELIGROS!$B$7:$D$130,3,FALSE),"")</f>
        <v>Colisión, atropello, volcadura</v>
      </c>
      <c r="E56" s="79"/>
      <c r="F56" s="29" t="s">
        <v>114</v>
      </c>
      <c r="G56" s="10" t="s">
        <v>91</v>
      </c>
      <c r="H56" s="10">
        <v>1</v>
      </c>
      <c r="I56" s="10">
        <v>2</v>
      </c>
      <c r="J56" s="10">
        <v>2</v>
      </c>
      <c r="K56" s="5">
        <v>3</v>
      </c>
      <c r="L56" s="5">
        <f t="shared" si="21"/>
        <v>8</v>
      </c>
      <c r="M56" s="10">
        <v>3</v>
      </c>
      <c r="N56" s="5">
        <f t="shared" si="22"/>
        <v>24</v>
      </c>
      <c r="O56" s="7" t="str">
        <f t="shared" si="23"/>
        <v>IMPORTANTE</v>
      </c>
      <c r="P56" s="8" t="s">
        <v>77</v>
      </c>
      <c r="Q56" s="10" t="s">
        <v>74</v>
      </c>
      <c r="R56" s="10" t="s">
        <v>74</v>
      </c>
      <c r="S56" s="10" t="s">
        <v>74</v>
      </c>
      <c r="T56" s="10" t="s">
        <v>173</v>
      </c>
      <c r="U56" s="8" t="s">
        <v>180</v>
      </c>
      <c r="V56" s="10">
        <v>1</v>
      </c>
      <c r="W56" s="10">
        <v>1</v>
      </c>
      <c r="X56" s="10">
        <v>1</v>
      </c>
      <c r="Y56" s="10">
        <v>3</v>
      </c>
      <c r="Z56" s="10">
        <f t="shared" si="24"/>
        <v>6</v>
      </c>
      <c r="AA56" s="10">
        <v>2</v>
      </c>
      <c r="AB56" s="10">
        <f t="shared" si="25"/>
        <v>12</v>
      </c>
      <c r="AC56" s="7" t="str">
        <f t="shared" si="26"/>
        <v>MODERADO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192.5" customHeight="1" x14ac:dyDescent="0.35">
      <c r="A57" s="61"/>
      <c r="B57" s="10">
        <v>610</v>
      </c>
      <c r="C57" s="5" t="str">
        <f>IFERROR(VLOOKUP(B57,[4]PELIGROS!$B$7:$D$130,2,FALSE),"")</f>
        <v>Vapor de agua</v>
      </c>
      <c r="D57" s="5" t="str">
        <f>IFERROR(VLOOKUP(B57,[4]PELIGROS!$B$7:$D$130,3,FALSE),"")</f>
        <v>Inhalación de vapor de agua, quemaduras de primer, segundo y tercer grado.</v>
      </c>
      <c r="E57" s="79"/>
      <c r="F57" s="29" t="s">
        <v>111</v>
      </c>
      <c r="G57" s="10" t="s">
        <v>91</v>
      </c>
      <c r="H57" s="10">
        <v>1</v>
      </c>
      <c r="I57" s="10">
        <v>2</v>
      </c>
      <c r="J57" s="10">
        <v>2</v>
      </c>
      <c r="K57" s="5">
        <v>3</v>
      </c>
      <c r="L57" s="5">
        <f t="shared" si="21"/>
        <v>8</v>
      </c>
      <c r="M57" s="10">
        <v>2</v>
      </c>
      <c r="N57" s="5">
        <f t="shared" si="22"/>
        <v>16</v>
      </c>
      <c r="O57" s="7" t="str">
        <f t="shared" si="23"/>
        <v>MODERADO</v>
      </c>
      <c r="P57" s="8" t="s">
        <v>77</v>
      </c>
      <c r="Q57" s="10" t="s">
        <v>74</v>
      </c>
      <c r="R57" s="10" t="s">
        <v>74</v>
      </c>
      <c r="S57" s="26" t="s">
        <v>74</v>
      </c>
      <c r="T57" s="10" t="s">
        <v>209</v>
      </c>
      <c r="U57" s="8" t="s">
        <v>191</v>
      </c>
      <c r="V57" s="10">
        <v>1</v>
      </c>
      <c r="W57" s="10">
        <v>1</v>
      </c>
      <c r="X57" s="10">
        <v>1</v>
      </c>
      <c r="Y57" s="10">
        <v>3</v>
      </c>
      <c r="Z57" s="10">
        <f t="shared" si="24"/>
        <v>6</v>
      </c>
      <c r="AA57" s="10">
        <v>1</v>
      </c>
      <c r="AB57" s="10">
        <f t="shared" si="25"/>
        <v>6</v>
      </c>
      <c r="AC57" s="7" t="str">
        <f t="shared" si="26"/>
        <v>TOLERABLE</v>
      </c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192.5" customHeight="1" x14ac:dyDescent="0.35">
      <c r="A58" s="61"/>
      <c r="B58" s="10">
        <v>800</v>
      </c>
      <c r="C58" s="5" t="str">
        <f>IFERROR(VLOOKUP(B58,[4]PELIGROS!$B$7:$D$130,2,FALSE),"")</f>
        <v>Ruido debido a máquinas o equipos</v>
      </c>
      <c r="D58" s="5" t="str">
        <f>IFERROR(VLOOKUP(B58,[4]PELIGROS!$B$7:$D$130,3,FALSE),"")</f>
        <v>Exposición continua al ruido, hipoacusia, tensión muscular, estrés, falta de concentración.</v>
      </c>
      <c r="E58" s="79"/>
      <c r="F58" s="29" t="s">
        <v>115</v>
      </c>
      <c r="G58" s="10" t="s">
        <v>91</v>
      </c>
      <c r="H58" s="10">
        <v>1</v>
      </c>
      <c r="I58" s="10">
        <v>2</v>
      </c>
      <c r="J58" s="10">
        <v>2</v>
      </c>
      <c r="K58" s="5">
        <v>3</v>
      </c>
      <c r="L58" s="5">
        <f t="shared" si="21"/>
        <v>8</v>
      </c>
      <c r="M58" s="10">
        <v>3</v>
      </c>
      <c r="N58" s="5">
        <f t="shared" si="22"/>
        <v>24</v>
      </c>
      <c r="O58" s="7" t="str">
        <f t="shared" si="23"/>
        <v>IMPORTANTE</v>
      </c>
      <c r="P58" s="8" t="s">
        <v>76</v>
      </c>
      <c r="Q58" s="10" t="s">
        <v>74</v>
      </c>
      <c r="R58" s="10" t="s">
        <v>74</v>
      </c>
      <c r="S58" s="10" t="s">
        <v>74</v>
      </c>
      <c r="T58" s="38" t="s">
        <v>171</v>
      </c>
      <c r="U58" s="8" t="s">
        <v>160</v>
      </c>
      <c r="V58" s="10">
        <v>1</v>
      </c>
      <c r="W58" s="10">
        <v>1</v>
      </c>
      <c r="X58" s="10">
        <v>1</v>
      </c>
      <c r="Y58" s="10">
        <v>3</v>
      </c>
      <c r="Z58" s="10">
        <f t="shared" si="24"/>
        <v>6</v>
      </c>
      <c r="AA58" s="10">
        <v>1</v>
      </c>
      <c r="AB58" s="10">
        <f t="shared" si="25"/>
        <v>6</v>
      </c>
      <c r="AC58" s="7" t="str">
        <f t="shared" si="26"/>
        <v>TOLERABLE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s="9" customFormat="1" ht="240" customHeight="1" x14ac:dyDescent="0.3">
      <c r="A59" s="61"/>
      <c r="B59" s="5">
        <v>908</v>
      </c>
      <c r="C59" s="5" t="str">
        <f>IFERROR(VLOOKUP(B59,[4]PELIGROS!$B$7:$D$130,2,FALSE),"")</f>
        <v>Virus SARS-CoV-2 (Virus que produce la enfermedad COVID-19)</v>
      </c>
      <c r="D59" s="5" t="str">
        <f>IFERROR(VLOOKUP(B59,[4]PELIGROS!$B$7:$D$130,3,FALSE),"")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9" s="79"/>
      <c r="F59" s="6" t="s">
        <v>156</v>
      </c>
      <c r="G59" s="6" t="s">
        <v>91</v>
      </c>
      <c r="H59" s="5">
        <v>1</v>
      </c>
      <c r="I59" s="5">
        <v>1</v>
      </c>
      <c r="J59" s="5">
        <v>1</v>
      </c>
      <c r="K59" s="5">
        <v>3</v>
      </c>
      <c r="L59" s="5">
        <f t="shared" si="21"/>
        <v>6</v>
      </c>
      <c r="M59" s="5">
        <v>3</v>
      </c>
      <c r="N59" s="5">
        <f t="shared" si="22"/>
        <v>18</v>
      </c>
      <c r="O59" s="7" t="str">
        <f t="shared" si="23"/>
        <v>IMPORTANTE</v>
      </c>
      <c r="P59" s="8" t="s">
        <v>230</v>
      </c>
      <c r="Q59" s="5" t="s">
        <v>74</v>
      </c>
      <c r="R59" s="5" t="s">
        <v>74</v>
      </c>
      <c r="S59" s="5" t="s">
        <v>74</v>
      </c>
      <c r="T59" s="39" t="s">
        <v>157</v>
      </c>
      <c r="U59" s="5" t="s">
        <v>74</v>
      </c>
      <c r="V59" s="5">
        <v>1</v>
      </c>
      <c r="W59" s="5">
        <v>1</v>
      </c>
      <c r="X59" s="5">
        <v>1</v>
      </c>
      <c r="Y59" s="5">
        <v>3</v>
      </c>
      <c r="Z59" s="5">
        <f t="shared" si="24"/>
        <v>6</v>
      </c>
      <c r="AA59" s="5">
        <v>2</v>
      </c>
      <c r="AB59" s="5">
        <f t="shared" si="25"/>
        <v>12</v>
      </c>
      <c r="AC59" s="7" t="str">
        <f t="shared" si="26"/>
        <v>MODERADO</v>
      </c>
    </row>
    <row r="60" spans="1:40" ht="192.5" customHeight="1" x14ac:dyDescent="0.35">
      <c r="A60" s="61"/>
      <c r="B60" s="10">
        <v>1002</v>
      </c>
      <c r="C60" s="5" t="str">
        <f>IFERROR(VLOOKUP(B60,[4]PELIGROS!$B$7:$D$130,2,FALSE),"")</f>
        <v>Objetos pesados</v>
      </c>
      <c r="D60" s="5" t="str">
        <f>IFERROR(VLOOKUP(B60,[4]PELIGROS!$B$7:$D$130,3,FALSE),"")</f>
        <v>Carga o movimiento de materiales o equipos, sobreesfuerzo, lesiones musculares, hernias</v>
      </c>
      <c r="E60" s="79"/>
      <c r="F60" s="29" t="s">
        <v>112</v>
      </c>
      <c r="G60" s="10" t="s">
        <v>84</v>
      </c>
      <c r="H60" s="10">
        <v>1</v>
      </c>
      <c r="I60" s="10">
        <v>2</v>
      </c>
      <c r="J60" s="10">
        <v>2</v>
      </c>
      <c r="K60" s="5">
        <v>3</v>
      </c>
      <c r="L60" s="5">
        <f t="shared" si="21"/>
        <v>8</v>
      </c>
      <c r="M60" s="10">
        <v>3</v>
      </c>
      <c r="N60" s="5">
        <f t="shared" si="22"/>
        <v>24</v>
      </c>
      <c r="O60" s="7" t="str">
        <f t="shared" si="23"/>
        <v>IMPORTANTE</v>
      </c>
      <c r="P60" s="8" t="s">
        <v>81</v>
      </c>
      <c r="Q60" s="10" t="s">
        <v>74</v>
      </c>
      <c r="R60" s="10" t="s">
        <v>74</v>
      </c>
      <c r="S60" s="10" t="s">
        <v>74</v>
      </c>
      <c r="T60" s="5" t="s">
        <v>220</v>
      </c>
      <c r="U60" s="8" t="s">
        <v>192</v>
      </c>
      <c r="V60" s="8">
        <v>1</v>
      </c>
      <c r="W60" s="8">
        <v>1</v>
      </c>
      <c r="X60" s="10">
        <v>1</v>
      </c>
      <c r="Y60" s="10">
        <v>3</v>
      </c>
      <c r="Z60" s="10">
        <f t="shared" si="24"/>
        <v>6</v>
      </c>
      <c r="AA60" s="10">
        <v>1</v>
      </c>
      <c r="AB60" s="10">
        <f t="shared" si="25"/>
        <v>6</v>
      </c>
      <c r="AC60" s="7" t="str">
        <f t="shared" si="26"/>
        <v>TOLERABLE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ht="192.5" customHeight="1" x14ac:dyDescent="0.35">
      <c r="A61" s="61"/>
      <c r="B61" s="10">
        <v>1010</v>
      </c>
      <c r="C61" s="5" t="str">
        <f>IFERROR(VLOOKUP(B61,[4]PELIGROS!$B$7:$D$130,2,FALSE),"")</f>
        <v>Trabajos de Pie</v>
      </c>
      <c r="D61" s="5" t="str">
        <f>IFERROR(VLOOKUP(B61,[4]PELIGROS!$B$7:$D$130,3,FALSE),"")</f>
        <v xml:space="preserve">Trabajos de pie con tiempo prolongados, fatiga y tensión muscular, várices, daños en los tendones y ligamentos </v>
      </c>
      <c r="E61" s="80"/>
      <c r="F61" s="29" t="s">
        <v>112</v>
      </c>
      <c r="G61" s="10" t="s">
        <v>84</v>
      </c>
      <c r="H61" s="10">
        <v>1</v>
      </c>
      <c r="I61" s="10">
        <v>2</v>
      </c>
      <c r="J61" s="10">
        <v>2</v>
      </c>
      <c r="K61" s="5">
        <v>3</v>
      </c>
      <c r="L61" s="5">
        <f t="shared" si="21"/>
        <v>8</v>
      </c>
      <c r="M61" s="10">
        <v>2</v>
      </c>
      <c r="N61" s="5">
        <f t="shared" si="22"/>
        <v>16</v>
      </c>
      <c r="O61" s="7" t="str">
        <f t="shared" si="23"/>
        <v>MODERADO</v>
      </c>
      <c r="P61" s="8" t="s">
        <v>75</v>
      </c>
      <c r="Q61" s="10" t="s">
        <v>74</v>
      </c>
      <c r="R61" s="10" t="s">
        <v>74</v>
      </c>
      <c r="S61" s="10" t="s">
        <v>74</v>
      </c>
      <c r="T61" s="5" t="s">
        <v>177</v>
      </c>
      <c r="U61" s="8" t="s">
        <v>74</v>
      </c>
      <c r="V61" s="10">
        <v>1</v>
      </c>
      <c r="W61" s="10">
        <v>1</v>
      </c>
      <c r="X61" s="10">
        <v>1</v>
      </c>
      <c r="Y61" s="10">
        <v>3</v>
      </c>
      <c r="Z61" s="10">
        <f t="shared" si="24"/>
        <v>6</v>
      </c>
      <c r="AA61" s="10">
        <v>1</v>
      </c>
      <c r="AB61" s="10">
        <f t="shared" si="25"/>
        <v>6</v>
      </c>
      <c r="AC61" s="7" t="str">
        <f t="shared" si="26"/>
        <v>TOLERABLE</v>
      </c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ht="192.5" customHeight="1" x14ac:dyDescent="0.35">
      <c r="A62" s="78" t="s">
        <v>130</v>
      </c>
      <c r="B62" s="10" t="s">
        <v>74</v>
      </c>
      <c r="C62" s="5" t="s">
        <v>131</v>
      </c>
      <c r="D62" s="5" t="s">
        <v>132</v>
      </c>
      <c r="E62" s="40" t="s">
        <v>85</v>
      </c>
      <c r="F62" s="29" t="s">
        <v>133</v>
      </c>
      <c r="G62" s="10" t="s">
        <v>91</v>
      </c>
      <c r="H62" s="10">
        <v>1</v>
      </c>
      <c r="I62" s="10">
        <v>2</v>
      </c>
      <c r="J62" s="10">
        <v>2</v>
      </c>
      <c r="K62" s="5">
        <v>2</v>
      </c>
      <c r="L62" s="5">
        <f t="shared" si="21"/>
        <v>7</v>
      </c>
      <c r="M62" s="10">
        <v>3</v>
      </c>
      <c r="N62" s="5">
        <f t="shared" si="22"/>
        <v>21</v>
      </c>
      <c r="O62" s="7" t="str">
        <f t="shared" si="23"/>
        <v>IMPORTANTE</v>
      </c>
      <c r="P62" s="8" t="s">
        <v>134</v>
      </c>
      <c r="Q62" s="10" t="s">
        <v>74</v>
      </c>
      <c r="R62" s="10" t="s">
        <v>74</v>
      </c>
      <c r="S62" s="10" t="s">
        <v>74</v>
      </c>
      <c r="T62" s="5" t="s">
        <v>135</v>
      </c>
      <c r="U62" s="8" t="s">
        <v>74</v>
      </c>
      <c r="V62" s="10">
        <v>1</v>
      </c>
      <c r="W62" s="10">
        <v>1</v>
      </c>
      <c r="X62" s="10">
        <v>1</v>
      </c>
      <c r="Y62" s="10">
        <v>1</v>
      </c>
      <c r="Z62" s="10">
        <f t="shared" si="24"/>
        <v>4</v>
      </c>
      <c r="AA62" s="10">
        <v>3</v>
      </c>
      <c r="AB62" s="10">
        <f t="shared" si="25"/>
        <v>12</v>
      </c>
      <c r="AC62" s="7" t="str">
        <f t="shared" si="26"/>
        <v>MODERADO</v>
      </c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s="9" customFormat="1" ht="192.5" customHeight="1" x14ac:dyDescent="0.3">
      <c r="A63" s="80"/>
      <c r="B63" s="5" t="s">
        <v>74</v>
      </c>
      <c r="C63" s="5" t="s">
        <v>136</v>
      </c>
      <c r="D63" s="5" t="s">
        <v>137</v>
      </c>
      <c r="E63" s="10" t="s">
        <v>85</v>
      </c>
      <c r="F63" s="6" t="s">
        <v>138</v>
      </c>
      <c r="G63" s="6" t="s">
        <v>91</v>
      </c>
      <c r="H63" s="10">
        <v>1</v>
      </c>
      <c r="I63" s="10">
        <v>2</v>
      </c>
      <c r="J63" s="10">
        <v>2</v>
      </c>
      <c r="K63" s="5">
        <v>2</v>
      </c>
      <c r="L63" s="10">
        <f t="shared" si="21"/>
        <v>7</v>
      </c>
      <c r="M63" s="10">
        <v>3</v>
      </c>
      <c r="N63" s="10">
        <f t="shared" si="22"/>
        <v>21</v>
      </c>
      <c r="O63" s="7" t="str">
        <f t="shared" si="23"/>
        <v>IMPORTANTE</v>
      </c>
      <c r="P63" s="8" t="s">
        <v>134</v>
      </c>
      <c r="Q63" s="10" t="s">
        <v>74</v>
      </c>
      <c r="R63" s="8" t="s">
        <v>74</v>
      </c>
      <c r="S63" s="5" t="s">
        <v>74</v>
      </c>
      <c r="T63" s="10" t="s">
        <v>139</v>
      </c>
      <c r="U63" s="8" t="s">
        <v>74</v>
      </c>
      <c r="V63" s="10">
        <v>1</v>
      </c>
      <c r="W63" s="10">
        <v>1</v>
      </c>
      <c r="X63" s="10">
        <v>1</v>
      </c>
      <c r="Y63" s="5">
        <v>1</v>
      </c>
      <c r="Z63" s="10">
        <f t="shared" si="24"/>
        <v>4</v>
      </c>
      <c r="AA63" s="10">
        <v>3</v>
      </c>
      <c r="AB63" s="10">
        <f t="shared" si="25"/>
        <v>12</v>
      </c>
      <c r="AC63" s="7" t="str">
        <f t="shared" si="26"/>
        <v>MODERADO</v>
      </c>
    </row>
    <row r="64" spans="1:40" s="9" customFormat="1" ht="192.5" customHeight="1" x14ac:dyDescent="0.3">
      <c r="A64" s="78" t="s">
        <v>87</v>
      </c>
      <c r="B64" s="5" t="s">
        <v>74</v>
      </c>
      <c r="C64" s="5" t="s">
        <v>88</v>
      </c>
      <c r="D64" s="5" t="s">
        <v>89</v>
      </c>
      <c r="E64" s="11" t="s">
        <v>90</v>
      </c>
      <c r="F64" s="12" t="s">
        <v>147</v>
      </c>
      <c r="G64" s="6" t="s">
        <v>91</v>
      </c>
      <c r="H64" s="10">
        <v>1</v>
      </c>
      <c r="I64" s="10">
        <v>2</v>
      </c>
      <c r="J64" s="10">
        <v>2</v>
      </c>
      <c r="K64" s="5">
        <v>2</v>
      </c>
      <c r="L64" s="10">
        <f t="shared" si="21"/>
        <v>7</v>
      </c>
      <c r="M64" s="10">
        <v>3</v>
      </c>
      <c r="N64" s="10">
        <f t="shared" si="22"/>
        <v>21</v>
      </c>
      <c r="O64" s="7" t="str">
        <f t="shared" si="23"/>
        <v>IMPORTANTE</v>
      </c>
      <c r="P64" s="8" t="s">
        <v>92</v>
      </c>
      <c r="Q64" s="8" t="s">
        <v>74</v>
      </c>
      <c r="R64" s="8" t="s">
        <v>74</v>
      </c>
      <c r="S64" s="8" t="s">
        <v>148</v>
      </c>
      <c r="T64" s="8" t="s">
        <v>149</v>
      </c>
      <c r="U64" s="8" t="s">
        <v>74</v>
      </c>
      <c r="V64" s="10">
        <v>1</v>
      </c>
      <c r="W64" s="10">
        <v>1</v>
      </c>
      <c r="X64" s="10">
        <v>1</v>
      </c>
      <c r="Y64" s="10">
        <v>2</v>
      </c>
      <c r="Z64" s="10">
        <f t="shared" si="24"/>
        <v>5</v>
      </c>
      <c r="AA64" s="10">
        <v>2</v>
      </c>
      <c r="AB64" s="10">
        <f t="shared" si="25"/>
        <v>10</v>
      </c>
      <c r="AC64" s="7" t="str">
        <f t="shared" si="26"/>
        <v>MODERADO</v>
      </c>
    </row>
    <row r="65" spans="1:29" s="9" customFormat="1" ht="192.5" customHeight="1" x14ac:dyDescent="0.3">
      <c r="A65" s="79"/>
      <c r="B65" s="5">
        <v>1200</v>
      </c>
      <c r="C65" s="5" t="s">
        <v>140</v>
      </c>
      <c r="D65" s="5" t="s">
        <v>141</v>
      </c>
      <c r="E65" s="123" t="s">
        <v>146</v>
      </c>
      <c r="F65" s="125" t="s">
        <v>147</v>
      </c>
      <c r="G65" s="6" t="s">
        <v>91</v>
      </c>
      <c r="H65" s="10">
        <v>1</v>
      </c>
      <c r="I65" s="10">
        <v>2</v>
      </c>
      <c r="J65" s="10">
        <v>2</v>
      </c>
      <c r="K65" s="5">
        <v>2</v>
      </c>
      <c r="L65" s="10">
        <f t="shared" si="21"/>
        <v>7</v>
      </c>
      <c r="M65" s="10">
        <v>1</v>
      </c>
      <c r="N65" s="10">
        <f t="shared" si="22"/>
        <v>7</v>
      </c>
      <c r="O65" s="7" t="str">
        <f t="shared" si="23"/>
        <v>TOLERABLE</v>
      </c>
      <c r="P65" s="8" t="s">
        <v>77</v>
      </c>
      <c r="Q65" s="8" t="s">
        <v>74</v>
      </c>
      <c r="R65" s="8" t="s">
        <v>74</v>
      </c>
      <c r="S65" s="8" t="s">
        <v>74</v>
      </c>
      <c r="T65" s="8" t="s">
        <v>150</v>
      </c>
      <c r="U65" s="8" t="s">
        <v>151</v>
      </c>
      <c r="V65" s="10">
        <v>1</v>
      </c>
      <c r="W65" s="10">
        <v>1</v>
      </c>
      <c r="X65" s="10">
        <v>1</v>
      </c>
      <c r="Y65" s="10">
        <v>2</v>
      </c>
      <c r="Z65" s="10">
        <f t="shared" si="24"/>
        <v>5</v>
      </c>
      <c r="AA65" s="10">
        <v>1</v>
      </c>
      <c r="AB65" s="10">
        <f t="shared" si="25"/>
        <v>5</v>
      </c>
      <c r="AC65" s="7" t="str">
        <f t="shared" si="26"/>
        <v>TOLERABLE</v>
      </c>
    </row>
    <row r="66" spans="1:29" s="9" customFormat="1" ht="192.5" customHeight="1" x14ac:dyDescent="0.3">
      <c r="A66" s="79"/>
      <c r="B66" s="5">
        <v>1202</v>
      </c>
      <c r="C66" s="5" t="s">
        <v>142</v>
      </c>
      <c r="D66" s="5" t="s">
        <v>143</v>
      </c>
      <c r="E66" s="124"/>
      <c r="F66" s="126"/>
      <c r="G66" s="6"/>
      <c r="H66" s="10">
        <v>1</v>
      </c>
      <c r="I66" s="10">
        <v>2</v>
      </c>
      <c r="J66" s="10">
        <v>2</v>
      </c>
      <c r="K66" s="5">
        <v>1</v>
      </c>
      <c r="L66" s="10">
        <f t="shared" si="21"/>
        <v>6</v>
      </c>
      <c r="M66" s="10">
        <v>3</v>
      </c>
      <c r="N66" s="10">
        <f t="shared" si="22"/>
        <v>18</v>
      </c>
      <c r="O66" s="7" t="str">
        <f t="shared" si="23"/>
        <v>IMPORTANTE</v>
      </c>
      <c r="P66" s="8" t="s">
        <v>77</v>
      </c>
      <c r="Q66" s="8" t="s">
        <v>74</v>
      </c>
      <c r="R66" s="8" t="s">
        <v>74</v>
      </c>
      <c r="S66" s="8" t="s">
        <v>152</v>
      </c>
      <c r="T66" s="8" t="s">
        <v>153</v>
      </c>
      <c r="U66" s="8" t="s">
        <v>154</v>
      </c>
      <c r="V66" s="10">
        <v>1</v>
      </c>
      <c r="W66" s="10">
        <v>1</v>
      </c>
      <c r="X66" s="10">
        <v>1</v>
      </c>
      <c r="Y66" s="10">
        <v>1</v>
      </c>
      <c r="Z66" s="10">
        <f t="shared" si="24"/>
        <v>4</v>
      </c>
      <c r="AA66" s="10">
        <v>2</v>
      </c>
      <c r="AB66" s="10">
        <f t="shared" si="25"/>
        <v>8</v>
      </c>
      <c r="AC66" s="7" t="str">
        <f t="shared" si="26"/>
        <v>TOLERABLE</v>
      </c>
    </row>
    <row r="67" spans="1:29" s="9" customFormat="1" ht="192.5" customHeight="1" x14ac:dyDescent="0.3">
      <c r="A67" s="80"/>
      <c r="B67" s="5">
        <v>1203</v>
      </c>
      <c r="C67" s="5" t="s">
        <v>144</v>
      </c>
      <c r="D67" s="5" t="s">
        <v>145</v>
      </c>
      <c r="E67" s="5" t="s">
        <v>90</v>
      </c>
      <c r="F67" s="127"/>
      <c r="G67" s="6"/>
      <c r="H67" s="10">
        <v>1</v>
      </c>
      <c r="I67" s="10">
        <v>2</v>
      </c>
      <c r="J67" s="10">
        <v>2</v>
      </c>
      <c r="K67" s="5">
        <v>1</v>
      </c>
      <c r="L67" s="5">
        <f t="shared" si="21"/>
        <v>6</v>
      </c>
      <c r="M67" s="10">
        <v>3</v>
      </c>
      <c r="N67" s="5">
        <f t="shared" si="22"/>
        <v>18</v>
      </c>
      <c r="O67" s="7" t="str">
        <f t="shared" si="23"/>
        <v>IMPORTANTE</v>
      </c>
      <c r="P67" s="8" t="s">
        <v>77</v>
      </c>
      <c r="Q67" s="8" t="s">
        <v>74</v>
      </c>
      <c r="R67" s="8" t="s">
        <v>74</v>
      </c>
      <c r="S67" s="8" t="s">
        <v>74</v>
      </c>
      <c r="T67" s="10" t="s">
        <v>153</v>
      </c>
      <c r="U67" s="8" t="s">
        <v>155</v>
      </c>
      <c r="V67" s="10">
        <v>1</v>
      </c>
      <c r="W67" s="10">
        <v>1</v>
      </c>
      <c r="X67" s="10">
        <v>1</v>
      </c>
      <c r="Y67" s="5">
        <v>1</v>
      </c>
      <c r="Z67" s="5">
        <f t="shared" si="24"/>
        <v>4</v>
      </c>
      <c r="AA67" s="10">
        <v>2</v>
      </c>
      <c r="AB67" s="5">
        <f t="shared" si="25"/>
        <v>8</v>
      </c>
      <c r="AC67" s="7" t="str">
        <f t="shared" si="26"/>
        <v>TOLERABLE</v>
      </c>
    </row>
    <row r="68" spans="1:29" s="14" customFormat="1" ht="34" customHeight="1" x14ac:dyDescent="0.35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3"/>
      <c r="T68" s="13"/>
      <c r="V68" s="15"/>
      <c r="W68" s="15"/>
      <c r="X68" s="15"/>
      <c r="Y68" s="15"/>
      <c r="Z68" s="15"/>
      <c r="AA68" s="15"/>
      <c r="AB68" s="15"/>
      <c r="AC68" s="15"/>
    </row>
    <row r="69" spans="1:29" s="9" customFormat="1" ht="90" customHeight="1" x14ac:dyDescent="0.3">
      <c r="A69" s="129" t="s">
        <v>93</v>
      </c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V69" s="16"/>
      <c r="W69" s="16"/>
      <c r="X69" s="16"/>
      <c r="Y69" s="16"/>
      <c r="Z69" s="16"/>
      <c r="AA69" s="16"/>
      <c r="AB69" s="16"/>
      <c r="AC69" s="16"/>
    </row>
    <row r="70" spans="1:29" s="9" customFormat="1" ht="14" x14ac:dyDescent="0.3">
      <c r="A70" s="17"/>
      <c r="E70" s="16"/>
      <c r="F70" s="16"/>
      <c r="G70" s="16"/>
      <c r="H70" s="16"/>
      <c r="I70" s="16"/>
      <c r="J70" s="16"/>
      <c r="K70" s="18"/>
      <c r="L70" s="16"/>
      <c r="M70" s="16"/>
      <c r="N70" s="16"/>
      <c r="T70" s="17"/>
      <c r="V70" s="16"/>
      <c r="W70" s="16"/>
      <c r="X70" s="16"/>
      <c r="Y70" s="16"/>
      <c r="Z70" s="16"/>
      <c r="AA70" s="16"/>
      <c r="AB70" s="16"/>
      <c r="AC70" s="16"/>
    </row>
    <row r="71" spans="1:29" s="19" customFormat="1" ht="25" customHeight="1" x14ac:dyDescent="0.4">
      <c r="C71" s="106" t="s">
        <v>33</v>
      </c>
      <c r="D71" s="106" t="s">
        <v>34</v>
      </c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R71" s="94" t="s">
        <v>33</v>
      </c>
      <c r="S71" s="94" t="s">
        <v>35</v>
      </c>
      <c r="T71" s="94" t="s">
        <v>36</v>
      </c>
      <c r="Y71" s="107" t="s">
        <v>36</v>
      </c>
      <c r="Z71" s="108"/>
      <c r="AA71" s="108"/>
      <c r="AB71" s="108"/>
      <c r="AC71" s="109"/>
    </row>
    <row r="72" spans="1:29" s="19" customFormat="1" ht="76.5" customHeight="1" x14ac:dyDescent="0.4">
      <c r="A72" s="42"/>
      <c r="B72" s="42"/>
      <c r="C72" s="106"/>
      <c r="D72" s="41" t="s">
        <v>37</v>
      </c>
      <c r="E72" s="106" t="s">
        <v>38</v>
      </c>
      <c r="F72" s="106"/>
      <c r="G72" s="106"/>
      <c r="H72" s="106"/>
      <c r="I72" s="106"/>
      <c r="J72" s="110" t="s">
        <v>39</v>
      </c>
      <c r="K72" s="111"/>
      <c r="L72" s="111"/>
      <c r="M72" s="111"/>
      <c r="N72" s="112"/>
      <c r="O72" s="106" t="s">
        <v>40</v>
      </c>
      <c r="P72" s="106"/>
      <c r="R72" s="94"/>
      <c r="S72" s="94"/>
      <c r="T72" s="94"/>
      <c r="U72" s="42"/>
      <c r="Y72" s="63" t="s">
        <v>41</v>
      </c>
      <c r="Z72" s="63"/>
      <c r="AA72" s="63" t="s">
        <v>42</v>
      </c>
      <c r="AB72" s="63"/>
      <c r="AC72" s="51" t="s">
        <v>43</v>
      </c>
    </row>
    <row r="73" spans="1:29" s="19" customFormat="1" ht="43.5" customHeight="1" x14ac:dyDescent="0.4">
      <c r="A73" s="43"/>
      <c r="B73" s="43"/>
      <c r="C73" s="63">
        <v>1</v>
      </c>
      <c r="D73" s="64" t="s">
        <v>44</v>
      </c>
      <c r="E73" s="62" t="s">
        <v>45</v>
      </c>
      <c r="F73" s="62"/>
      <c r="G73" s="62"/>
      <c r="H73" s="62"/>
      <c r="I73" s="62"/>
      <c r="J73" s="65" t="s">
        <v>46</v>
      </c>
      <c r="K73" s="66"/>
      <c r="L73" s="66"/>
      <c r="M73" s="66"/>
      <c r="N73" s="67"/>
      <c r="O73" s="59" t="s">
        <v>47</v>
      </c>
      <c r="P73" s="60"/>
      <c r="R73" s="63">
        <v>1</v>
      </c>
      <c r="S73" s="62" t="s">
        <v>48</v>
      </c>
      <c r="T73" s="5" t="s">
        <v>49</v>
      </c>
      <c r="U73" s="43"/>
      <c r="V73" s="102" t="s">
        <v>34</v>
      </c>
      <c r="W73" s="63" t="s">
        <v>50</v>
      </c>
      <c r="X73" s="63"/>
      <c r="Y73" s="56" t="s">
        <v>51</v>
      </c>
      <c r="Z73" s="56"/>
      <c r="AA73" s="56" t="s">
        <v>94</v>
      </c>
      <c r="AB73" s="56"/>
      <c r="AC73" s="57" t="s">
        <v>95</v>
      </c>
    </row>
    <row r="74" spans="1:29" s="19" customFormat="1" ht="43.5" customHeight="1" x14ac:dyDescent="0.4">
      <c r="A74" s="43"/>
      <c r="B74" s="43"/>
      <c r="C74" s="63"/>
      <c r="D74" s="64"/>
      <c r="E74" s="62"/>
      <c r="F74" s="62"/>
      <c r="G74" s="62"/>
      <c r="H74" s="62"/>
      <c r="I74" s="62"/>
      <c r="J74" s="68"/>
      <c r="K74" s="69"/>
      <c r="L74" s="69"/>
      <c r="M74" s="69"/>
      <c r="N74" s="70"/>
      <c r="O74" s="59" t="s">
        <v>52</v>
      </c>
      <c r="P74" s="60"/>
      <c r="R74" s="63"/>
      <c r="S74" s="62"/>
      <c r="T74" s="5" t="s">
        <v>53</v>
      </c>
      <c r="U74" s="43"/>
      <c r="V74" s="102"/>
      <c r="W74" s="63"/>
      <c r="X74" s="63"/>
      <c r="Y74" s="56"/>
      <c r="Z74" s="56"/>
      <c r="AA74" s="56"/>
      <c r="AB74" s="56"/>
      <c r="AC74" s="58"/>
    </row>
    <row r="75" spans="1:29" s="19" customFormat="1" ht="43.5" customHeight="1" x14ac:dyDescent="0.4">
      <c r="A75" s="43"/>
      <c r="B75" s="43"/>
      <c r="C75" s="63">
        <v>2</v>
      </c>
      <c r="D75" s="64" t="s">
        <v>54</v>
      </c>
      <c r="E75" s="62" t="s">
        <v>55</v>
      </c>
      <c r="F75" s="62"/>
      <c r="G75" s="62"/>
      <c r="H75" s="62"/>
      <c r="I75" s="62"/>
      <c r="J75" s="65" t="s">
        <v>56</v>
      </c>
      <c r="K75" s="66"/>
      <c r="L75" s="66"/>
      <c r="M75" s="66"/>
      <c r="N75" s="67"/>
      <c r="O75" s="59" t="s">
        <v>57</v>
      </c>
      <c r="P75" s="60"/>
      <c r="R75" s="63">
        <v>2</v>
      </c>
      <c r="S75" s="62" t="s">
        <v>58</v>
      </c>
      <c r="T75" s="5" t="s">
        <v>59</v>
      </c>
      <c r="U75" s="43"/>
      <c r="V75" s="102"/>
      <c r="W75" s="63" t="s">
        <v>60</v>
      </c>
      <c r="X75" s="63"/>
      <c r="Y75" s="56" t="s">
        <v>96</v>
      </c>
      <c r="Z75" s="56"/>
      <c r="AA75" s="98" t="s">
        <v>61</v>
      </c>
      <c r="AB75" s="98"/>
      <c r="AC75" s="103" t="s">
        <v>97</v>
      </c>
    </row>
    <row r="76" spans="1:29" s="19" customFormat="1" ht="43.5" customHeight="1" x14ac:dyDescent="0.4">
      <c r="A76" s="43"/>
      <c r="B76" s="43"/>
      <c r="C76" s="63"/>
      <c r="D76" s="64"/>
      <c r="E76" s="62"/>
      <c r="F76" s="62"/>
      <c r="G76" s="62"/>
      <c r="H76" s="62"/>
      <c r="I76" s="62"/>
      <c r="J76" s="68"/>
      <c r="K76" s="69"/>
      <c r="L76" s="69"/>
      <c r="M76" s="69"/>
      <c r="N76" s="70"/>
      <c r="O76" s="59" t="s">
        <v>62</v>
      </c>
      <c r="P76" s="60"/>
      <c r="R76" s="63"/>
      <c r="S76" s="62"/>
      <c r="T76" s="5" t="s">
        <v>63</v>
      </c>
      <c r="U76" s="43"/>
      <c r="V76" s="102"/>
      <c r="W76" s="63"/>
      <c r="X76" s="63"/>
      <c r="Y76" s="56"/>
      <c r="Z76" s="56"/>
      <c r="AA76" s="98"/>
      <c r="AB76" s="98"/>
      <c r="AC76" s="104"/>
    </row>
    <row r="77" spans="1:29" s="19" customFormat="1" ht="43.5" customHeight="1" x14ac:dyDescent="0.4">
      <c r="A77" s="43"/>
      <c r="B77" s="43"/>
      <c r="C77" s="63">
        <v>3</v>
      </c>
      <c r="D77" s="64" t="s">
        <v>64</v>
      </c>
      <c r="E77" s="62" t="s">
        <v>65</v>
      </c>
      <c r="F77" s="62"/>
      <c r="G77" s="62"/>
      <c r="H77" s="62"/>
      <c r="I77" s="62"/>
      <c r="J77" s="65" t="s">
        <v>66</v>
      </c>
      <c r="K77" s="66"/>
      <c r="L77" s="66"/>
      <c r="M77" s="66"/>
      <c r="N77" s="67"/>
      <c r="O77" s="59" t="s">
        <v>67</v>
      </c>
      <c r="P77" s="60"/>
      <c r="R77" s="63">
        <v>3</v>
      </c>
      <c r="S77" s="62" t="s">
        <v>68</v>
      </c>
      <c r="T77" s="5" t="s">
        <v>69</v>
      </c>
      <c r="U77" s="43"/>
      <c r="V77" s="102"/>
      <c r="W77" s="63" t="s">
        <v>70</v>
      </c>
      <c r="X77" s="63"/>
      <c r="Y77" s="98" t="s">
        <v>61</v>
      </c>
      <c r="Z77" s="98"/>
      <c r="AA77" s="105" t="s">
        <v>98</v>
      </c>
      <c r="AB77" s="105"/>
      <c r="AC77" s="103" t="s">
        <v>99</v>
      </c>
    </row>
    <row r="78" spans="1:29" s="19" customFormat="1" ht="43.5" customHeight="1" x14ac:dyDescent="0.4">
      <c r="A78" s="43"/>
      <c r="B78" s="43"/>
      <c r="C78" s="63"/>
      <c r="D78" s="64" t="s">
        <v>71</v>
      </c>
      <c r="E78" s="62"/>
      <c r="F78" s="62"/>
      <c r="G78" s="62"/>
      <c r="H78" s="62"/>
      <c r="I78" s="62"/>
      <c r="J78" s="68"/>
      <c r="K78" s="69"/>
      <c r="L78" s="69"/>
      <c r="M78" s="69"/>
      <c r="N78" s="70"/>
      <c r="O78" s="59" t="s">
        <v>72</v>
      </c>
      <c r="P78" s="60"/>
      <c r="R78" s="63"/>
      <c r="S78" s="62"/>
      <c r="T78" s="5" t="s">
        <v>73</v>
      </c>
      <c r="U78" s="43"/>
      <c r="V78" s="102"/>
      <c r="W78" s="63"/>
      <c r="X78" s="63"/>
      <c r="Y78" s="98"/>
      <c r="Z78" s="98"/>
      <c r="AA78" s="105"/>
      <c r="AB78" s="105"/>
      <c r="AC78" s="104"/>
    </row>
    <row r="79" spans="1:29" s="19" customFormat="1" ht="14.5" customHeight="1" x14ac:dyDescent="0.4">
      <c r="A79" s="45"/>
      <c r="B79" s="44"/>
      <c r="C79" s="44"/>
      <c r="D79" s="44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6"/>
      <c r="P79" s="47"/>
      <c r="R79" s="45"/>
      <c r="S79" s="47"/>
      <c r="T79" s="45"/>
      <c r="U79" s="44"/>
      <c r="V79" s="45"/>
      <c r="W79" s="45"/>
      <c r="X79" s="45"/>
      <c r="Y79" s="45"/>
      <c r="Z79" s="45"/>
      <c r="AA79" s="45"/>
      <c r="AB79" s="45"/>
      <c r="AC79" s="46"/>
    </row>
    <row r="80" spans="1:29" s="19" customFormat="1" ht="20" x14ac:dyDescent="0.4">
      <c r="A80" s="52"/>
    </row>
    <row r="81" spans="1:40" s="19" customFormat="1" ht="11.15" customHeight="1" x14ac:dyDescent="0.4">
      <c r="A81" s="52"/>
    </row>
    <row r="82" spans="1:40" s="19" customFormat="1" ht="20" hidden="1" x14ac:dyDescent="0.4">
      <c r="A82" s="52"/>
    </row>
    <row r="83" spans="1:40" s="19" customFormat="1" ht="20" hidden="1" x14ac:dyDescent="0.4">
      <c r="A83" s="52"/>
    </row>
    <row r="84" spans="1:40" s="19" customFormat="1" ht="20" hidden="1" x14ac:dyDescent="0.4">
      <c r="A84" s="52"/>
    </row>
    <row r="85" spans="1:40" s="19" customFormat="1" ht="20" hidden="1" x14ac:dyDescent="0.4">
      <c r="A85" s="52"/>
    </row>
    <row r="86" spans="1:40" s="19" customFormat="1" ht="172" customHeight="1" x14ac:dyDescent="0.4">
      <c r="A86" s="52"/>
      <c r="C86" s="99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1"/>
      <c r="P86" s="48"/>
      <c r="Q86" s="99"/>
      <c r="R86" s="100"/>
      <c r="S86" s="100"/>
      <c r="T86" s="101"/>
      <c r="U86" s="71">
        <v>45680</v>
      </c>
      <c r="V86" s="72"/>
      <c r="W86" s="73"/>
    </row>
    <row r="87" spans="1:40" s="19" customFormat="1" ht="89.15" customHeight="1" x14ac:dyDescent="0.4">
      <c r="A87" s="52"/>
      <c r="C87" s="120" t="s">
        <v>193</v>
      </c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2"/>
      <c r="P87" s="49" t="s">
        <v>229</v>
      </c>
      <c r="Q87" s="120" t="s">
        <v>194</v>
      </c>
      <c r="R87" s="121"/>
      <c r="S87" s="121"/>
      <c r="T87" s="122"/>
      <c r="U87" s="74"/>
      <c r="V87" s="75"/>
      <c r="W87" s="76"/>
    </row>
    <row r="88" spans="1:40" s="19" customFormat="1" ht="20" x14ac:dyDescent="0.4">
      <c r="A88" s="52"/>
      <c r="C88" s="77" t="s">
        <v>83</v>
      </c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50" t="s">
        <v>128</v>
      </c>
      <c r="Q88" s="54" t="s">
        <v>129</v>
      </c>
      <c r="R88" s="54"/>
      <c r="S88" s="54"/>
      <c r="T88" s="55"/>
      <c r="U88" s="53" t="s">
        <v>100</v>
      </c>
      <c r="V88" s="54"/>
      <c r="W88" s="55"/>
    </row>
    <row r="89" spans="1:40" s="9" customFormat="1" ht="14.5" customHeight="1" x14ac:dyDescent="0.3">
      <c r="A89" s="17"/>
    </row>
    <row r="90" spans="1:40" x14ac:dyDescent="0.35">
      <c r="A90" s="17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:40" x14ac:dyDescent="0.35">
      <c r="A91" s="17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:40" x14ac:dyDescent="0.35">
      <c r="A92" s="17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:40" x14ac:dyDescent="0.35">
      <c r="A93" s="17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</row>
    <row r="94" spans="1:40" x14ac:dyDescent="0.35">
      <c r="A94" s="17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:40" x14ac:dyDescent="0.35">
      <c r="A95" s="17"/>
      <c r="B95" s="9"/>
      <c r="C95" s="9"/>
      <c r="D95" s="9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9"/>
      <c r="P95" s="9"/>
      <c r="Q95" s="9"/>
      <c r="R95" s="9"/>
      <c r="S95" s="9"/>
      <c r="T95" s="17"/>
      <c r="U95" s="9"/>
      <c r="V95" s="16"/>
      <c r="W95" s="16"/>
      <c r="X95" s="16"/>
      <c r="Y95" s="16"/>
      <c r="Z95" s="16"/>
      <c r="AA95" s="16"/>
      <c r="AB95" s="16"/>
      <c r="AC95" s="16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:40" x14ac:dyDescent="0.35">
      <c r="A96" s="17"/>
      <c r="B96" s="9"/>
      <c r="C96" s="9"/>
      <c r="D96" s="9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9"/>
      <c r="P96" s="9"/>
      <c r="Q96" s="9"/>
      <c r="R96" s="9"/>
      <c r="S96" s="9"/>
      <c r="T96" s="17"/>
      <c r="U96" s="9"/>
      <c r="V96" s="16"/>
      <c r="W96" s="16"/>
      <c r="X96" s="16"/>
      <c r="Y96" s="16"/>
      <c r="Z96" s="16"/>
      <c r="AA96" s="16"/>
      <c r="AB96" s="16"/>
      <c r="AC96" s="16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1:40" x14ac:dyDescent="0.35">
      <c r="A97" s="17"/>
      <c r="B97" s="9"/>
      <c r="C97" s="9"/>
      <c r="D97" s="9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9"/>
      <c r="P97" s="9"/>
      <c r="Q97" s="9"/>
      <c r="R97" s="9"/>
      <c r="S97" s="9"/>
      <c r="T97" s="17"/>
      <c r="U97" s="9"/>
      <c r="V97" s="16"/>
      <c r="W97" s="16"/>
      <c r="X97" s="16"/>
      <c r="Y97" s="16"/>
      <c r="Z97" s="16"/>
      <c r="AA97" s="16"/>
      <c r="AB97" s="16"/>
      <c r="AC97" s="16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:40" x14ac:dyDescent="0.35">
      <c r="A98" s="17"/>
      <c r="B98" s="9"/>
      <c r="C98" s="9"/>
      <c r="D98" s="9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9"/>
      <c r="P98" s="9"/>
      <c r="Q98" s="9"/>
      <c r="R98" s="9"/>
      <c r="S98" s="9"/>
      <c r="T98" s="17"/>
      <c r="U98" s="9"/>
      <c r="V98" s="16"/>
      <c r="W98" s="16"/>
      <c r="X98" s="16"/>
      <c r="Y98" s="16"/>
      <c r="Z98" s="16"/>
      <c r="AA98" s="16"/>
      <c r="AB98" s="16"/>
      <c r="AC98" s="16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:40" x14ac:dyDescent="0.35">
      <c r="A99" s="17"/>
      <c r="B99" s="9"/>
      <c r="C99" s="9"/>
      <c r="D99" s="9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9"/>
      <c r="P99" s="9"/>
      <c r="Q99" s="9"/>
      <c r="R99" s="9"/>
      <c r="S99" s="9"/>
      <c r="T99" s="17"/>
      <c r="U99" s="9"/>
      <c r="V99" s="16"/>
      <c r="W99" s="16"/>
      <c r="X99" s="16"/>
      <c r="Y99" s="16"/>
      <c r="Z99" s="16"/>
      <c r="AA99" s="16"/>
      <c r="AB99" s="16"/>
      <c r="AC99" s="16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1:40" x14ac:dyDescent="0.35">
      <c r="A100" s="17"/>
      <c r="B100" s="9"/>
      <c r="C100" s="9"/>
      <c r="D100" s="9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9"/>
      <c r="P100" s="9"/>
      <c r="Q100" s="9"/>
      <c r="R100" s="9"/>
      <c r="S100" s="9"/>
      <c r="T100" s="17"/>
      <c r="U100" s="9"/>
      <c r="V100" s="16"/>
      <c r="W100" s="16"/>
      <c r="X100" s="16"/>
      <c r="Y100" s="16"/>
      <c r="Z100" s="16"/>
      <c r="AA100" s="16"/>
      <c r="AB100" s="16"/>
      <c r="AC100" s="16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1:40" x14ac:dyDescent="0.35">
      <c r="A101" s="17"/>
      <c r="B101" s="9"/>
      <c r="C101" s="9"/>
      <c r="D101" s="9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9"/>
      <c r="P101" s="9"/>
      <c r="Q101" s="9"/>
      <c r="R101" s="9"/>
      <c r="S101" s="9"/>
      <c r="T101" s="17"/>
      <c r="U101" s="9"/>
      <c r="V101" s="16"/>
      <c r="W101" s="16"/>
      <c r="X101" s="16"/>
      <c r="Y101" s="16"/>
      <c r="Z101" s="16"/>
      <c r="AA101" s="16"/>
      <c r="AB101" s="16"/>
      <c r="AC101" s="16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1:40" x14ac:dyDescent="0.35">
      <c r="A102" s="17"/>
      <c r="B102" s="9"/>
      <c r="C102" s="9"/>
      <c r="D102" s="9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9"/>
      <c r="P102" s="9"/>
      <c r="Q102" s="9"/>
      <c r="R102" s="9"/>
      <c r="S102" s="9"/>
      <c r="T102" s="17"/>
      <c r="U102" s="9"/>
      <c r="V102" s="16"/>
      <c r="W102" s="16"/>
      <c r="X102" s="16"/>
      <c r="Y102" s="16"/>
      <c r="Z102" s="16"/>
      <c r="AA102" s="16"/>
      <c r="AB102" s="16"/>
      <c r="AC102" s="16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1:40" x14ac:dyDescent="0.35">
      <c r="A103" s="17"/>
      <c r="B103" s="9"/>
      <c r="C103" s="9"/>
      <c r="D103" s="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9"/>
      <c r="P103" s="9"/>
      <c r="Q103" s="9"/>
      <c r="R103" s="9"/>
      <c r="S103" s="9"/>
      <c r="T103" s="17"/>
      <c r="U103" s="9"/>
      <c r="V103" s="16"/>
      <c r="W103" s="16"/>
      <c r="X103" s="16"/>
      <c r="Y103" s="16"/>
      <c r="Z103" s="16"/>
      <c r="AA103" s="16"/>
      <c r="AB103" s="16"/>
      <c r="AC103" s="16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:40" x14ac:dyDescent="0.35">
      <c r="A104" s="17"/>
      <c r="B104" s="9"/>
      <c r="C104" s="9"/>
      <c r="D104" s="9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9"/>
      <c r="P104" s="9"/>
      <c r="Q104" s="9"/>
      <c r="R104" s="9"/>
      <c r="S104" s="9"/>
      <c r="T104" s="17"/>
      <c r="U104" s="9"/>
      <c r="V104" s="16"/>
      <c r="W104" s="16"/>
      <c r="X104" s="16"/>
      <c r="Y104" s="16"/>
      <c r="Z104" s="16"/>
      <c r="AA104" s="16"/>
      <c r="AB104" s="16"/>
      <c r="AC104" s="16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1:40" x14ac:dyDescent="0.35">
      <c r="A105" s="17"/>
      <c r="B105" s="9"/>
      <c r="C105" s="9"/>
      <c r="D105" s="9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9"/>
      <c r="P105" s="9"/>
      <c r="Q105" s="9"/>
      <c r="R105" s="9"/>
      <c r="S105" s="9"/>
      <c r="T105" s="17"/>
      <c r="U105" s="9"/>
      <c r="V105" s="16"/>
      <c r="W105" s="16"/>
      <c r="X105" s="16"/>
      <c r="Y105" s="16"/>
      <c r="Z105" s="16"/>
      <c r="AA105" s="16"/>
      <c r="AB105" s="16"/>
      <c r="AC105" s="16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1:40" x14ac:dyDescent="0.35">
      <c r="A106" s="17"/>
      <c r="B106" s="9"/>
      <c r="C106" s="9"/>
      <c r="D106" s="9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9"/>
      <c r="P106" s="9"/>
      <c r="Q106" s="9"/>
      <c r="R106" s="9"/>
      <c r="S106" s="9"/>
      <c r="T106" s="17"/>
      <c r="U106" s="9"/>
      <c r="V106" s="16"/>
      <c r="W106" s="16"/>
      <c r="X106" s="16"/>
      <c r="Y106" s="16"/>
      <c r="Z106" s="16"/>
      <c r="AA106" s="16"/>
      <c r="AB106" s="16"/>
      <c r="AC106" s="16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  <row r="107" spans="1:40" x14ac:dyDescent="0.35">
      <c r="A107" s="17"/>
      <c r="B107" s="9"/>
      <c r="C107" s="9"/>
      <c r="D107" s="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9"/>
      <c r="P107" s="9"/>
      <c r="Q107" s="9"/>
      <c r="R107" s="9"/>
      <c r="S107" s="9"/>
      <c r="T107" s="17"/>
      <c r="U107" s="9"/>
      <c r="V107" s="16"/>
      <c r="W107" s="16"/>
      <c r="X107" s="16"/>
      <c r="Y107" s="16"/>
      <c r="Z107" s="16"/>
      <c r="AA107" s="16"/>
      <c r="AB107" s="16"/>
      <c r="AC107" s="16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</row>
    <row r="108" spans="1:40" x14ac:dyDescent="0.35">
      <c r="A108" s="17"/>
      <c r="B108" s="9"/>
      <c r="C108" s="9"/>
      <c r="D108" s="9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9"/>
      <c r="P108" s="9"/>
      <c r="Q108" s="9"/>
      <c r="R108" s="9"/>
      <c r="S108" s="9"/>
      <c r="T108" s="17"/>
      <c r="U108" s="9"/>
      <c r="V108" s="16"/>
      <c r="W108" s="16"/>
      <c r="X108" s="16"/>
      <c r="Y108" s="16"/>
      <c r="Z108" s="16"/>
      <c r="AA108" s="16"/>
      <c r="AB108" s="16"/>
      <c r="AC108" s="16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</row>
    <row r="109" spans="1:40" x14ac:dyDescent="0.35">
      <c r="A109" s="17"/>
      <c r="B109" s="9"/>
      <c r="C109" s="9"/>
      <c r="D109" s="9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9"/>
      <c r="P109" s="9"/>
      <c r="Q109" s="9"/>
      <c r="R109" s="9"/>
      <c r="S109" s="9"/>
      <c r="T109" s="17"/>
      <c r="U109" s="9"/>
      <c r="V109" s="16"/>
      <c r="W109" s="16"/>
      <c r="X109" s="16"/>
      <c r="Y109" s="16"/>
      <c r="Z109" s="16"/>
      <c r="AA109" s="16"/>
      <c r="AB109" s="16"/>
      <c r="AC109" s="16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</row>
    <row r="110" spans="1:40" x14ac:dyDescent="0.35">
      <c r="A110" s="17"/>
      <c r="B110" s="9"/>
      <c r="C110" s="9"/>
      <c r="D110" s="9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9"/>
      <c r="P110" s="9"/>
      <c r="Q110" s="9"/>
      <c r="R110" s="9"/>
      <c r="S110" s="9"/>
      <c r="T110" s="17"/>
      <c r="U110" s="9"/>
      <c r="V110" s="16"/>
      <c r="W110" s="16"/>
      <c r="X110" s="16"/>
      <c r="Y110" s="16"/>
      <c r="Z110" s="16"/>
      <c r="AA110" s="16"/>
      <c r="AB110" s="16"/>
      <c r="AC110" s="16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</row>
    <row r="111" spans="1:40" x14ac:dyDescent="0.35">
      <c r="A111" s="17"/>
      <c r="B111" s="9"/>
      <c r="C111" s="9"/>
      <c r="D111" s="9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9"/>
      <c r="P111" s="9"/>
      <c r="Q111" s="9"/>
      <c r="R111" s="9"/>
      <c r="S111" s="9"/>
      <c r="T111" s="17"/>
      <c r="U111" s="9"/>
      <c r="V111" s="16"/>
      <c r="W111" s="16"/>
      <c r="X111" s="16"/>
      <c r="Y111" s="16"/>
      <c r="Z111" s="16"/>
      <c r="AA111" s="16"/>
      <c r="AB111" s="16"/>
      <c r="AC111" s="16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</row>
    <row r="112" spans="1:40" x14ac:dyDescent="0.35">
      <c r="A112" s="17"/>
      <c r="B112" s="9"/>
      <c r="C112" s="9"/>
      <c r="D112" s="9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9"/>
      <c r="P112" s="9"/>
      <c r="Q112" s="9"/>
      <c r="R112" s="9"/>
      <c r="S112" s="9"/>
      <c r="T112" s="17"/>
      <c r="U112" s="9"/>
      <c r="V112" s="16"/>
      <c r="W112" s="16"/>
      <c r="X112" s="16"/>
      <c r="Y112" s="16"/>
      <c r="Z112" s="16"/>
      <c r="AA112" s="16"/>
      <c r="AB112" s="16"/>
      <c r="AC112" s="16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</row>
    <row r="113" spans="1:40" x14ac:dyDescent="0.35">
      <c r="A113" s="17"/>
      <c r="B113" s="9"/>
      <c r="C113" s="9"/>
      <c r="D113" s="9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9"/>
      <c r="P113" s="9"/>
      <c r="Q113" s="9"/>
      <c r="R113" s="9"/>
      <c r="S113" s="9"/>
      <c r="T113" s="17"/>
      <c r="U113" s="9"/>
      <c r="V113" s="16"/>
      <c r="W113" s="16"/>
      <c r="X113" s="16"/>
      <c r="Y113" s="16"/>
      <c r="Z113" s="16"/>
      <c r="AA113" s="16"/>
      <c r="AB113" s="16"/>
      <c r="AC113" s="16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</row>
    <row r="114" spans="1:40" x14ac:dyDescent="0.35">
      <c r="A114" s="17"/>
      <c r="B114" s="9"/>
      <c r="C114" s="9"/>
      <c r="D114" s="9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9"/>
      <c r="P114" s="9"/>
      <c r="Q114" s="9"/>
      <c r="R114" s="9"/>
      <c r="S114" s="9"/>
      <c r="T114" s="17"/>
      <c r="U114" s="9"/>
      <c r="V114" s="16"/>
      <c r="W114" s="16"/>
      <c r="X114" s="16"/>
      <c r="Y114" s="16"/>
      <c r="Z114" s="16"/>
      <c r="AA114" s="16"/>
      <c r="AB114" s="16"/>
      <c r="AC114" s="16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</row>
    <row r="115" spans="1:40" x14ac:dyDescent="0.35">
      <c r="A115" s="17"/>
      <c r="B115" s="9"/>
      <c r="C115" s="9"/>
      <c r="D115" s="9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9"/>
      <c r="P115" s="9"/>
      <c r="Q115" s="9"/>
      <c r="R115" s="9"/>
      <c r="S115" s="9"/>
      <c r="T115" s="17"/>
      <c r="U115" s="9"/>
      <c r="V115" s="16"/>
      <c r="W115" s="16"/>
      <c r="X115" s="16"/>
      <c r="Y115" s="16"/>
      <c r="Z115" s="16"/>
      <c r="AA115" s="16"/>
      <c r="AB115" s="16"/>
      <c r="AC115" s="16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</row>
    <row r="116" spans="1:40" x14ac:dyDescent="0.35">
      <c r="A116" s="17"/>
      <c r="B116" s="9"/>
      <c r="C116" s="9"/>
      <c r="D116" s="9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9"/>
      <c r="P116" s="9"/>
      <c r="Q116" s="9"/>
      <c r="R116" s="9"/>
      <c r="S116" s="9"/>
      <c r="T116" s="17"/>
      <c r="U116" s="9"/>
      <c r="V116" s="16"/>
      <c r="W116" s="16"/>
      <c r="X116" s="16"/>
      <c r="Y116" s="16"/>
      <c r="Z116" s="16"/>
      <c r="AA116" s="16"/>
      <c r="AB116" s="16"/>
      <c r="AC116" s="16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</row>
    <row r="117" spans="1:40" x14ac:dyDescent="0.35">
      <c r="A117" s="17"/>
      <c r="B117" s="9"/>
      <c r="C117" s="9"/>
      <c r="D117" s="9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9"/>
      <c r="P117" s="9"/>
      <c r="Q117" s="9"/>
      <c r="R117" s="9"/>
      <c r="S117" s="9"/>
      <c r="T117" s="17"/>
      <c r="U117" s="9"/>
      <c r="V117" s="16"/>
      <c r="W117" s="16"/>
      <c r="X117" s="16"/>
      <c r="Y117" s="16"/>
      <c r="Z117" s="16"/>
      <c r="AA117" s="16"/>
      <c r="AB117" s="16"/>
      <c r="AC117" s="16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</row>
    <row r="118" spans="1:40" x14ac:dyDescent="0.35">
      <c r="A118" s="17"/>
      <c r="B118" s="9"/>
      <c r="C118" s="9"/>
      <c r="D118" s="9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9"/>
      <c r="P118" s="9"/>
      <c r="Q118" s="9"/>
      <c r="R118" s="9"/>
      <c r="S118" s="9"/>
      <c r="T118" s="17"/>
      <c r="U118" s="9"/>
      <c r="V118" s="16"/>
      <c r="W118" s="16"/>
      <c r="X118" s="16"/>
      <c r="Y118" s="16"/>
      <c r="Z118" s="16"/>
      <c r="AA118" s="16"/>
      <c r="AB118" s="16"/>
      <c r="AC118" s="16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</row>
    <row r="119" spans="1:40" x14ac:dyDescent="0.35">
      <c r="A119" s="17"/>
      <c r="B119" s="9"/>
      <c r="C119" s="9"/>
      <c r="D119" s="9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9"/>
      <c r="P119" s="9"/>
      <c r="Q119" s="9"/>
      <c r="R119" s="9"/>
      <c r="S119" s="9"/>
      <c r="T119" s="17"/>
      <c r="U119" s="9"/>
      <c r="V119" s="16"/>
      <c r="W119" s="16"/>
      <c r="X119" s="16"/>
      <c r="Y119" s="16"/>
      <c r="Z119" s="16"/>
      <c r="AA119" s="16"/>
      <c r="AB119" s="16"/>
      <c r="AC119" s="16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</row>
    <row r="120" spans="1:40" x14ac:dyDescent="0.35">
      <c r="A120" s="17"/>
      <c r="B120" s="9"/>
      <c r="C120" s="9"/>
      <c r="D120" s="9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9"/>
      <c r="P120" s="9"/>
      <c r="Q120" s="9"/>
      <c r="R120" s="9"/>
      <c r="S120" s="9"/>
      <c r="T120" s="17"/>
      <c r="U120" s="9"/>
      <c r="V120" s="16"/>
      <c r="W120" s="16"/>
      <c r="X120" s="16"/>
      <c r="Y120" s="16"/>
      <c r="Z120" s="16"/>
      <c r="AA120" s="16"/>
      <c r="AB120" s="16"/>
      <c r="AC120" s="16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</row>
    <row r="121" spans="1:40" x14ac:dyDescent="0.35">
      <c r="A121" s="17"/>
      <c r="B121" s="9"/>
      <c r="C121" s="9"/>
      <c r="D121" s="9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9"/>
      <c r="P121" s="9"/>
      <c r="Q121" s="9"/>
      <c r="R121" s="9"/>
      <c r="S121" s="9"/>
      <c r="T121" s="17"/>
      <c r="U121" s="9"/>
      <c r="V121" s="16"/>
      <c r="W121" s="16"/>
      <c r="X121" s="16"/>
      <c r="Y121" s="16"/>
      <c r="Z121" s="16"/>
      <c r="AA121" s="16"/>
      <c r="AB121" s="16"/>
      <c r="AC121" s="16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</row>
    <row r="122" spans="1:40" x14ac:dyDescent="0.35">
      <c r="A122" s="17"/>
      <c r="B122" s="9"/>
      <c r="C122" s="9"/>
      <c r="D122" s="9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9"/>
      <c r="P122" s="9"/>
      <c r="Q122" s="9"/>
      <c r="R122" s="9"/>
      <c r="S122" s="9"/>
      <c r="T122" s="17"/>
      <c r="U122" s="9"/>
      <c r="V122" s="16"/>
      <c r="W122" s="16"/>
      <c r="X122" s="16"/>
      <c r="Y122" s="16"/>
      <c r="Z122" s="16"/>
      <c r="AA122" s="16"/>
      <c r="AB122" s="16"/>
      <c r="AC122" s="16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</row>
    <row r="123" spans="1:40" x14ac:dyDescent="0.35">
      <c r="A123" s="17"/>
      <c r="B123" s="9"/>
      <c r="C123" s="9"/>
      <c r="D123" s="9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9"/>
      <c r="P123" s="9"/>
      <c r="Q123" s="9"/>
      <c r="R123" s="9"/>
      <c r="S123" s="9"/>
      <c r="T123" s="17"/>
      <c r="U123" s="9"/>
      <c r="V123" s="16"/>
      <c r="W123" s="16"/>
      <c r="X123" s="16"/>
      <c r="Y123" s="16"/>
      <c r="Z123" s="16"/>
      <c r="AA123" s="16"/>
      <c r="AB123" s="16"/>
      <c r="AC123" s="16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</row>
    <row r="124" spans="1:40" x14ac:dyDescent="0.35">
      <c r="A124" s="17"/>
      <c r="B124" s="9"/>
      <c r="C124" s="9"/>
      <c r="D124" s="9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9"/>
      <c r="P124" s="9"/>
      <c r="Q124" s="9"/>
      <c r="R124" s="9"/>
      <c r="S124" s="9"/>
      <c r="T124" s="17"/>
      <c r="U124" s="9"/>
      <c r="V124" s="16"/>
      <c r="W124" s="16"/>
      <c r="X124" s="16"/>
      <c r="Y124" s="16"/>
      <c r="Z124" s="16"/>
      <c r="AA124" s="16"/>
      <c r="AB124" s="16"/>
      <c r="AC124" s="16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</row>
    <row r="125" spans="1:40" x14ac:dyDescent="0.35">
      <c r="A125" s="17"/>
      <c r="B125" s="9"/>
      <c r="C125" s="9"/>
      <c r="D125" s="9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9"/>
      <c r="P125" s="9"/>
      <c r="Q125" s="9"/>
      <c r="R125" s="9"/>
      <c r="S125" s="9"/>
      <c r="T125" s="17"/>
      <c r="U125" s="9"/>
      <c r="V125" s="16"/>
      <c r="W125" s="16"/>
      <c r="X125" s="16"/>
      <c r="Y125" s="16"/>
      <c r="Z125" s="16"/>
      <c r="AA125" s="16"/>
      <c r="AB125" s="16"/>
      <c r="AC125" s="16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</row>
    <row r="126" spans="1:40" x14ac:dyDescent="0.35">
      <c r="A126" s="17"/>
      <c r="B126" s="9"/>
      <c r="C126" s="9"/>
      <c r="D126" s="9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9"/>
      <c r="P126" s="9"/>
      <c r="Q126" s="9"/>
      <c r="R126" s="9"/>
      <c r="S126" s="9"/>
      <c r="T126" s="17"/>
      <c r="U126" s="9"/>
      <c r="V126" s="16"/>
      <c r="W126" s="16"/>
      <c r="X126" s="16"/>
      <c r="Y126" s="16"/>
      <c r="Z126" s="16"/>
      <c r="AA126" s="16"/>
      <c r="AB126" s="16"/>
      <c r="AC126" s="16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</row>
    <row r="127" spans="1:40" x14ac:dyDescent="0.35">
      <c r="A127" s="17"/>
      <c r="B127" s="9"/>
      <c r="C127" s="9"/>
      <c r="D127" s="9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9"/>
      <c r="P127" s="9"/>
      <c r="Q127" s="9"/>
      <c r="R127" s="9"/>
      <c r="S127" s="9"/>
      <c r="T127" s="17"/>
      <c r="U127" s="9"/>
      <c r="V127" s="16"/>
      <c r="W127" s="16"/>
      <c r="X127" s="16"/>
      <c r="Y127" s="16"/>
      <c r="Z127" s="16"/>
      <c r="AA127" s="16"/>
      <c r="AB127" s="16"/>
      <c r="AC127" s="16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</row>
    <row r="128" spans="1:40" x14ac:dyDescent="0.35">
      <c r="A128" s="17"/>
      <c r="B128" s="9"/>
      <c r="C128" s="9"/>
      <c r="D128" s="9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9"/>
      <c r="P128" s="9"/>
      <c r="Q128" s="9"/>
      <c r="R128" s="9"/>
      <c r="S128" s="9"/>
      <c r="T128" s="17"/>
      <c r="U128" s="9"/>
      <c r="V128" s="16"/>
      <c r="W128" s="16"/>
      <c r="X128" s="16"/>
      <c r="Y128" s="16"/>
      <c r="Z128" s="16"/>
      <c r="AA128" s="16"/>
      <c r="AB128" s="16"/>
      <c r="AC128" s="16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</row>
    <row r="129" spans="1:40" x14ac:dyDescent="0.35">
      <c r="A129" s="17"/>
      <c r="B129" s="9"/>
      <c r="C129" s="9"/>
      <c r="D129" s="9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9"/>
      <c r="P129" s="9"/>
      <c r="Q129" s="9"/>
      <c r="R129" s="9"/>
      <c r="S129" s="9"/>
      <c r="T129" s="17"/>
      <c r="U129" s="9"/>
      <c r="V129" s="16"/>
      <c r="W129" s="16"/>
      <c r="X129" s="16"/>
      <c r="Y129" s="16"/>
      <c r="Z129" s="16"/>
      <c r="AA129" s="16"/>
      <c r="AB129" s="16"/>
      <c r="AC129" s="16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</row>
    <row r="130" spans="1:40" x14ac:dyDescent="0.35">
      <c r="A130" s="17"/>
      <c r="B130" s="9"/>
      <c r="C130" s="9"/>
      <c r="D130" s="9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9"/>
      <c r="P130" s="9"/>
      <c r="Q130" s="9"/>
      <c r="R130" s="9"/>
      <c r="S130" s="9"/>
      <c r="T130" s="17"/>
      <c r="U130" s="9"/>
      <c r="V130" s="16"/>
      <c r="W130" s="16"/>
      <c r="X130" s="16"/>
      <c r="Y130" s="16"/>
      <c r="Z130" s="16"/>
      <c r="AA130" s="16"/>
      <c r="AB130" s="16"/>
      <c r="AC130" s="16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</row>
    <row r="131" spans="1:40" x14ac:dyDescent="0.35">
      <c r="A131" s="17"/>
      <c r="B131" s="9"/>
      <c r="C131" s="9"/>
      <c r="D131" s="9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9"/>
      <c r="P131" s="9"/>
      <c r="Q131" s="9"/>
      <c r="R131" s="9"/>
      <c r="S131" s="9"/>
      <c r="T131" s="17"/>
      <c r="U131" s="9"/>
      <c r="V131" s="16"/>
      <c r="W131" s="16"/>
      <c r="X131" s="16"/>
      <c r="Y131" s="16"/>
      <c r="Z131" s="16"/>
      <c r="AA131" s="16"/>
      <c r="AB131" s="16"/>
      <c r="AC131" s="16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</row>
    <row r="132" spans="1:40" x14ac:dyDescent="0.35">
      <c r="A132" s="17"/>
      <c r="B132" s="9"/>
      <c r="C132" s="9"/>
      <c r="D132" s="9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9"/>
      <c r="P132" s="9"/>
      <c r="Q132" s="9"/>
      <c r="R132" s="9"/>
      <c r="S132" s="9"/>
      <c r="T132" s="17"/>
      <c r="U132" s="9"/>
      <c r="V132" s="16"/>
      <c r="W132" s="16"/>
      <c r="X132" s="16"/>
      <c r="Y132" s="16"/>
      <c r="Z132" s="16"/>
      <c r="AA132" s="16"/>
      <c r="AB132" s="16"/>
      <c r="AC132" s="16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</row>
    <row r="133" spans="1:40" x14ac:dyDescent="0.35">
      <c r="A133" s="17"/>
      <c r="B133" s="9"/>
      <c r="C133" s="9"/>
      <c r="D133" s="9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9"/>
      <c r="P133" s="9"/>
      <c r="Q133" s="9"/>
      <c r="R133" s="9"/>
      <c r="S133" s="9"/>
      <c r="T133" s="17"/>
      <c r="U133" s="9"/>
      <c r="V133" s="16"/>
      <c r="W133" s="16"/>
      <c r="X133" s="16"/>
      <c r="Y133" s="16"/>
      <c r="Z133" s="16"/>
      <c r="AA133" s="16"/>
      <c r="AB133" s="16"/>
      <c r="AC133" s="16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</row>
    <row r="134" spans="1:40" x14ac:dyDescent="0.35">
      <c r="A134" s="17"/>
      <c r="B134" s="9"/>
      <c r="C134" s="9"/>
      <c r="D134" s="9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9"/>
      <c r="P134" s="9"/>
      <c r="Q134" s="9"/>
      <c r="R134" s="9"/>
      <c r="S134" s="9"/>
      <c r="T134" s="17"/>
      <c r="U134" s="9"/>
      <c r="V134" s="16"/>
      <c r="W134" s="16"/>
      <c r="X134" s="16"/>
      <c r="Y134" s="16"/>
      <c r="Z134" s="16"/>
      <c r="AA134" s="16"/>
      <c r="AB134" s="16"/>
      <c r="AC134" s="16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</row>
    <row r="135" spans="1:40" x14ac:dyDescent="0.35">
      <c r="A135" s="17"/>
      <c r="B135" s="9"/>
      <c r="C135" s="9"/>
      <c r="D135" s="9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9"/>
      <c r="P135" s="9"/>
      <c r="Q135" s="9"/>
      <c r="R135" s="9"/>
      <c r="S135" s="9"/>
      <c r="T135" s="17"/>
      <c r="U135" s="9"/>
      <c r="V135" s="16"/>
      <c r="W135" s="16"/>
      <c r="X135" s="16"/>
      <c r="Y135" s="16"/>
      <c r="Z135" s="16"/>
      <c r="AA135" s="16"/>
      <c r="AB135" s="16"/>
      <c r="AC135" s="16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</row>
    <row r="136" spans="1:40" x14ac:dyDescent="0.35">
      <c r="A136" s="17"/>
      <c r="B136" s="9"/>
      <c r="C136" s="9"/>
      <c r="D136" s="9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9"/>
      <c r="P136" s="9"/>
      <c r="Q136" s="9"/>
      <c r="R136" s="9"/>
      <c r="S136" s="9"/>
      <c r="T136" s="17"/>
      <c r="U136" s="9"/>
      <c r="V136" s="16"/>
      <c r="W136" s="16"/>
      <c r="X136" s="16"/>
      <c r="Y136" s="16"/>
      <c r="Z136" s="16"/>
      <c r="AA136" s="16"/>
      <c r="AB136" s="16"/>
      <c r="AC136" s="16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</row>
    <row r="137" spans="1:40" x14ac:dyDescent="0.35">
      <c r="A137" s="17"/>
      <c r="B137" s="9"/>
      <c r="C137" s="9"/>
      <c r="D137" s="9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9"/>
      <c r="P137" s="9"/>
      <c r="Q137" s="9"/>
      <c r="R137" s="9"/>
      <c r="S137" s="9"/>
      <c r="T137" s="17"/>
      <c r="U137" s="9"/>
      <c r="V137" s="16"/>
      <c r="W137" s="16"/>
      <c r="X137" s="16"/>
      <c r="Y137" s="16"/>
      <c r="Z137" s="16"/>
      <c r="AA137" s="16"/>
      <c r="AB137" s="16"/>
      <c r="AC137" s="16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</row>
    <row r="138" spans="1:40" x14ac:dyDescent="0.35">
      <c r="A138" s="17"/>
      <c r="B138" s="9"/>
      <c r="C138" s="9"/>
      <c r="D138" s="9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9"/>
      <c r="P138" s="9"/>
      <c r="Q138" s="9"/>
      <c r="R138" s="9"/>
      <c r="S138" s="9"/>
      <c r="T138" s="17"/>
      <c r="U138" s="9"/>
      <c r="V138" s="16"/>
      <c r="W138" s="16"/>
      <c r="X138" s="16"/>
      <c r="Y138" s="16"/>
      <c r="Z138" s="16"/>
      <c r="AA138" s="16"/>
      <c r="AB138" s="16"/>
      <c r="AC138" s="16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</row>
    <row r="139" spans="1:40" x14ac:dyDescent="0.35">
      <c r="A139" s="17"/>
      <c r="B139" s="9"/>
      <c r="C139" s="9"/>
      <c r="D139" s="9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9"/>
      <c r="P139" s="9"/>
      <c r="Q139" s="9"/>
      <c r="R139" s="9"/>
      <c r="S139" s="9"/>
      <c r="T139" s="17"/>
      <c r="U139" s="9"/>
      <c r="V139" s="16"/>
      <c r="W139" s="16"/>
      <c r="X139" s="16"/>
      <c r="Y139" s="16"/>
      <c r="Z139" s="16"/>
      <c r="AA139" s="16"/>
      <c r="AB139" s="16"/>
      <c r="AC139" s="16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</row>
    <row r="140" spans="1:40" x14ac:dyDescent="0.35">
      <c r="A140" s="17"/>
      <c r="B140" s="9"/>
      <c r="C140" s="9"/>
      <c r="D140" s="9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9"/>
      <c r="P140" s="9"/>
      <c r="Q140" s="9"/>
      <c r="R140" s="9"/>
      <c r="S140" s="9"/>
      <c r="T140" s="17"/>
      <c r="U140" s="9"/>
      <c r="V140" s="16"/>
      <c r="W140" s="16"/>
      <c r="X140" s="16"/>
      <c r="Y140" s="16"/>
      <c r="Z140" s="16"/>
      <c r="AA140" s="16"/>
      <c r="AB140" s="16"/>
      <c r="AC140" s="16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1:40" x14ac:dyDescent="0.35">
      <c r="A141" s="17"/>
      <c r="B141" s="9"/>
      <c r="C141" s="9"/>
      <c r="D141" s="9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9"/>
      <c r="P141" s="9"/>
      <c r="Q141" s="9"/>
      <c r="R141" s="9"/>
      <c r="S141" s="9"/>
      <c r="T141" s="17"/>
      <c r="U141" s="9"/>
      <c r="V141" s="16"/>
      <c r="W141" s="16"/>
      <c r="X141" s="16"/>
      <c r="Y141" s="16"/>
      <c r="Z141" s="16"/>
      <c r="AA141" s="16"/>
      <c r="AB141" s="16"/>
      <c r="AC141" s="16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</row>
    <row r="142" spans="1:40" x14ac:dyDescent="0.35">
      <c r="A142" s="17"/>
      <c r="B142" s="9"/>
      <c r="C142" s="9"/>
      <c r="D142" s="9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9"/>
      <c r="P142" s="9"/>
      <c r="Q142" s="9"/>
      <c r="R142" s="9"/>
      <c r="S142" s="9"/>
      <c r="T142" s="17"/>
      <c r="U142" s="9"/>
      <c r="V142" s="16"/>
      <c r="W142" s="16"/>
      <c r="X142" s="16"/>
      <c r="Y142" s="16"/>
      <c r="Z142" s="16"/>
      <c r="AA142" s="16"/>
      <c r="AB142" s="16"/>
      <c r="AC142" s="16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</row>
    <row r="143" spans="1:40" x14ac:dyDescent="0.35">
      <c r="A143" s="17"/>
      <c r="B143" s="9"/>
      <c r="C143" s="9"/>
      <c r="D143" s="9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9"/>
      <c r="P143" s="9"/>
      <c r="Q143" s="9"/>
      <c r="R143" s="9"/>
      <c r="S143" s="9"/>
      <c r="T143" s="17"/>
      <c r="U143" s="9"/>
      <c r="V143" s="16"/>
      <c r="W143" s="16"/>
      <c r="X143" s="16"/>
      <c r="Y143" s="16"/>
      <c r="Z143" s="16"/>
      <c r="AA143" s="16"/>
      <c r="AB143" s="16"/>
      <c r="AC143" s="16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</row>
    <row r="144" spans="1:40" x14ac:dyDescent="0.35">
      <c r="A144" s="17"/>
      <c r="B144" s="9"/>
      <c r="C144" s="9"/>
      <c r="D144" s="9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9"/>
      <c r="P144" s="9"/>
      <c r="Q144" s="9"/>
      <c r="R144" s="9"/>
      <c r="S144" s="9"/>
      <c r="T144" s="17"/>
      <c r="U144" s="9"/>
      <c r="V144" s="16"/>
      <c r="W144" s="16"/>
      <c r="X144" s="16"/>
      <c r="Y144" s="16"/>
      <c r="Z144" s="16"/>
      <c r="AA144" s="16"/>
      <c r="AB144" s="16"/>
      <c r="AC144" s="16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</row>
    <row r="145" spans="1:40" x14ac:dyDescent="0.35">
      <c r="A145" s="17"/>
      <c r="B145" s="9"/>
      <c r="C145" s="9"/>
      <c r="D145" s="9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9"/>
      <c r="P145" s="9"/>
      <c r="Q145" s="9"/>
      <c r="R145" s="9"/>
      <c r="S145" s="9"/>
      <c r="T145" s="17"/>
      <c r="U145" s="9"/>
      <c r="V145" s="16"/>
      <c r="W145" s="16"/>
      <c r="X145" s="16"/>
      <c r="Y145" s="16"/>
      <c r="Z145" s="16"/>
      <c r="AA145" s="16"/>
      <c r="AB145" s="16"/>
      <c r="AC145" s="16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</row>
    <row r="146" spans="1:40" x14ac:dyDescent="0.35">
      <c r="A146" s="17"/>
      <c r="B146" s="9"/>
      <c r="C146" s="9"/>
      <c r="D146" s="9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9"/>
      <c r="P146" s="9"/>
      <c r="Q146" s="9"/>
      <c r="R146" s="9"/>
      <c r="S146" s="9"/>
      <c r="T146" s="17"/>
      <c r="U146" s="9"/>
      <c r="V146" s="16"/>
      <c r="W146" s="16"/>
      <c r="X146" s="16"/>
      <c r="Y146" s="16"/>
      <c r="Z146" s="16"/>
      <c r="AA146" s="16"/>
      <c r="AB146" s="16"/>
      <c r="AC146" s="16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</row>
    <row r="147" spans="1:40" x14ac:dyDescent="0.35">
      <c r="A147" s="17"/>
      <c r="B147" s="9"/>
      <c r="C147" s="9"/>
      <c r="D147" s="9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9"/>
      <c r="P147" s="9"/>
      <c r="Q147" s="9"/>
      <c r="R147" s="9"/>
      <c r="S147" s="9"/>
      <c r="T147" s="17"/>
      <c r="U147" s="9"/>
      <c r="V147" s="16"/>
      <c r="W147" s="16"/>
      <c r="X147" s="16"/>
      <c r="Y147" s="16"/>
      <c r="Z147" s="16"/>
      <c r="AA147" s="16"/>
      <c r="AB147" s="16"/>
      <c r="AC147" s="16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</row>
    <row r="148" spans="1:40" x14ac:dyDescent="0.35">
      <c r="A148" s="17"/>
      <c r="B148" s="9"/>
      <c r="C148" s="9"/>
      <c r="D148" s="9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9"/>
      <c r="P148" s="9"/>
      <c r="Q148" s="9"/>
      <c r="R148" s="9"/>
      <c r="S148" s="9"/>
      <c r="T148" s="17"/>
      <c r="U148" s="9"/>
      <c r="V148" s="16"/>
      <c r="W148" s="16"/>
      <c r="X148" s="16"/>
      <c r="Y148" s="16"/>
      <c r="Z148" s="16"/>
      <c r="AA148" s="16"/>
      <c r="AB148" s="16"/>
      <c r="AC148" s="16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</row>
    <row r="149" spans="1:40" x14ac:dyDescent="0.35">
      <c r="A149" s="17"/>
      <c r="B149" s="9"/>
      <c r="C149" s="9"/>
      <c r="D149" s="9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9"/>
      <c r="P149" s="9"/>
      <c r="Q149" s="9"/>
      <c r="R149" s="9"/>
      <c r="S149" s="9"/>
      <c r="T149" s="17"/>
      <c r="U149" s="9"/>
      <c r="V149" s="16"/>
      <c r="W149" s="16"/>
      <c r="X149" s="16"/>
      <c r="Y149" s="16"/>
      <c r="Z149" s="16"/>
      <c r="AA149" s="16"/>
      <c r="AB149" s="16"/>
      <c r="AC149" s="16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</row>
    <row r="150" spans="1:40" x14ac:dyDescent="0.35">
      <c r="A150" s="17"/>
      <c r="B150" s="9"/>
      <c r="C150" s="9"/>
      <c r="D150" s="9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9"/>
      <c r="P150" s="9"/>
      <c r="Q150" s="9"/>
      <c r="R150" s="9"/>
      <c r="S150" s="9"/>
      <c r="T150" s="17"/>
      <c r="U150" s="9"/>
      <c r="V150" s="16"/>
      <c r="W150" s="16"/>
      <c r="X150" s="16"/>
      <c r="Y150" s="16"/>
      <c r="Z150" s="16"/>
      <c r="AA150" s="16"/>
      <c r="AB150" s="16"/>
      <c r="AC150" s="16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1:40" x14ac:dyDescent="0.35">
      <c r="A151" s="17"/>
      <c r="B151" s="9"/>
      <c r="C151" s="9"/>
      <c r="D151" s="9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9"/>
      <c r="P151" s="9"/>
      <c r="Q151" s="9"/>
      <c r="R151" s="9"/>
      <c r="S151" s="9"/>
      <c r="T151" s="17"/>
      <c r="U151" s="9"/>
      <c r="V151" s="16"/>
      <c r="W151" s="16"/>
      <c r="X151" s="16"/>
      <c r="Y151" s="16"/>
      <c r="Z151" s="16"/>
      <c r="AA151" s="16"/>
      <c r="AB151" s="16"/>
      <c r="AC151" s="16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1:40" x14ac:dyDescent="0.35">
      <c r="A152" s="17"/>
      <c r="B152" s="9"/>
      <c r="C152" s="9"/>
      <c r="D152" s="9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9"/>
      <c r="P152" s="9"/>
      <c r="Q152" s="9"/>
      <c r="R152" s="9"/>
      <c r="S152" s="9"/>
      <c r="T152" s="17"/>
      <c r="U152" s="9"/>
      <c r="V152" s="16"/>
      <c r="W152" s="16"/>
      <c r="X152" s="16"/>
      <c r="Y152" s="16"/>
      <c r="Z152" s="16"/>
      <c r="AA152" s="16"/>
      <c r="AB152" s="16"/>
      <c r="AC152" s="16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1:40" x14ac:dyDescent="0.35">
      <c r="A153" s="17"/>
      <c r="B153" s="9"/>
      <c r="C153" s="9"/>
      <c r="D153" s="9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9"/>
      <c r="P153" s="9"/>
      <c r="Q153" s="9"/>
      <c r="R153" s="9"/>
      <c r="S153" s="9"/>
      <c r="T153" s="17"/>
      <c r="U153" s="9"/>
      <c r="V153" s="16"/>
      <c r="W153" s="16"/>
      <c r="X153" s="16"/>
      <c r="Y153" s="16"/>
      <c r="Z153" s="16"/>
      <c r="AA153" s="16"/>
      <c r="AB153" s="16"/>
      <c r="AC153" s="16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1:40" x14ac:dyDescent="0.35">
      <c r="A154" s="17"/>
      <c r="B154" s="9"/>
      <c r="C154" s="9"/>
      <c r="D154" s="9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9"/>
      <c r="P154" s="9"/>
      <c r="Q154" s="9"/>
      <c r="R154" s="9"/>
      <c r="S154" s="9"/>
      <c r="T154" s="17"/>
      <c r="U154" s="9"/>
      <c r="V154" s="16"/>
      <c r="W154" s="16"/>
      <c r="X154" s="16"/>
      <c r="Y154" s="16"/>
      <c r="Z154" s="16"/>
      <c r="AA154" s="16"/>
      <c r="AB154" s="16"/>
      <c r="AC154" s="16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1:40" x14ac:dyDescent="0.35">
      <c r="A155" s="17"/>
      <c r="B155" s="9"/>
      <c r="C155" s="9"/>
      <c r="D155" s="9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9"/>
      <c r="P155" s="9"/>
      <c r="Q155" s="9"/>
      <c r="R155" s="9"/>
      <c r="S155" s="9"/>
      <c r="T155" s="17"/>
      <c r="U155" s="9"/>
      <c r="V155" s="16"/>
      <c r="W155" s="16"/>
      <c r="X155" s="16"/>
      <c r="Y155" s="16"/>
      <c r="Z155" s="16"/>
      <c r="AA155" s="16"/>
      <c r="AB155" s="16"/>
      <c r="AC155" s="16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x14ac:dyDescent="0.35">
      <c r="A156" s="17"/>
      <c r="B156" s="9"/>
      <c r="C156" s="9"/>
      <c r="D156" s="9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9"/>
      <c r="P156" s="9"/>
      <c r="Q156" s="9"/>
      <c r="R156" s="9"/>
      <c r="S156" s="9"/>
      <c r="T156" s="17"/>
      <c r="U156" s="9"/>
      <c r="V156" s="16"/>
      <c r="W156" s="16"/>
      <c r="X156" s="16"/>
      <c r="Y156" s="16"/>
      <c r="Z156" s="16"/>
      <c r="AA156" s="16"/>
      <c r="AB156" s="16"/>
      <c r="AC156" s="16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x14ac:dyDescent="0.35">
      <c r="A157" s="17"/>
      <c r="B157" s="9"/>
      <c r="C157" s="9"/>
      <c r="D157" s="9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9"/>
      <c r="P157" s="9"/>
      <c r="Q157" s="9"/>
      <c r="R157" s="9"/>
      <c r="S157" s="9"/>
      <c r="T157" s="17"/>
      <c r="U157" s="9"/>
      <c r="V157" s="16"/>
      <c r="W157" s="16"/>
      <c r="X157" s="16"/>
      <c r="Y157" s="16"/>
      <c r="Z157" s="16"/>
      <c r="AA157" s="16"/>
      <c r="AB157" s="16"/>
      <c r="AC157" s="16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:40" x14ac:dyDescent="0.35">
      <c r="A158" s="17"/>
      <c r="B158" s="9"/>
      <c r="C158" s="9"/>
      <c r="D158" s="9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9"/>
      <c r="P158" s="9"/>
      <c r="Q158" s="9"/>
      <c r="R158" s="9"/>
      <c r="S158" s="9"/>
      <c r="T158" s="17"/>
      <c r="U158" s="9"/>
      <c r="V158" s="16"/>
      <c r="W158" s="16"/>
      <c r="X158" s="16"/>
      <c r="Y158" s="16"/>
      <c r="Z158" s="16"/>
      <c r="AA158" s="16"/>
      <c r="AB158" s="16"/>
      <c r="AC158" s="16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:40" x14ac:dyDescent="0.35">
      <c r="A159" s="17"/>
      <c r="B159" s="9"/>
      <c r="C159" s="9"/>
      <c r="D159" s="9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9"/>
      <c r="P159" s="9"/>
      <c r="Q159" s="9"/>
      <c r="R159" s="9"/>
      <c r="S159" s="9"/>
      <c r="T159" s="17"/>
      <c r="U159" s="9"/>
      <c r="V159" s="16"/>
      <c r="W159" s="16"/>
      <c r="X159" s="16"/>
      <c r="Y159" s="16"/>
      <c r="Z159" s="16"/>
      <c r="AA159" s="16"/>
      <c r="AB159" s="16"/>
      <c r="AC159" s="16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:40" x14ac:dyDescent="0.35">
      <c r="A160" s="17"/>
      <c r="B160" s="9"/>
      <c r="C160" s="9"/>
      <c r="D160" s="9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9"/>
      <c r="P160" s="9"/>
      <c r="Q160" s="9"/>
      <c r="R160" s="9"/>
      <c r="S160" s="9"/>
      <c r="T160" s="17"/>
      <c r="U160" s="9"/>
      <c r="V160" s="16"/>
      <c r="W160" s="16"/>
      <c r="X160" s="16"/>
      <c r="Y160" s="16"/>
      <c r="Z160" s="16"/>
      <c r="AA160" s="16"/>
      <c r="AB160" s="16"/>
      <c r="AC160" s="16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:40" x14ac:dyDescent="0.35">
      <c r="A161" s="17"/>
      <c r="B161" s="9"/>
      <c r="C161" s="9"/>
      <c r="D161" s="9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9"/>
      <c r="P161" s="9"/>
      <c r="Q161" s="9"/>
      <c r="R161" s="9"/>
      <c r="S161" s="9"/>
      <c r="T161" s="17"/>
      <c r="U161" s="9"/>
      <c r="V161" s="16"/>
      <c r="W161" s="16"/>
      <c r="X161" s="16"/>
      <c r="Y161" s="16"/>
      <c r="Z161" s="16"/>
      <c r="AA161" s="16"/>
      <c r="AB161" s="16"/>
      <c r="AC161" s="16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:40" x14ac:dyDescent="0.35">
      <c r="A162" s="17"/>
      <c r="B162" s="9"/>
      <c r="C162" s="9"/>
      <c r="D162" s="9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9"/>
      <c r="P162" s="9"/>
      <c r="Q162" s="9"/>
      <c r="R162" s="9"/>
      <c r="S162" s="9"/>
      <c r="T162" s="17"/>
      <c r="U162" s="9"/>
      <c r="V162" s="16"/>
      <c r="W162" s="16"/>
      <c r="X162" s="16"/>
      <c r="Y162" s="16"/>
      <c r="Z162" s="16"/>
      <c r="AA162" s="16"/>
      <c r="AB162" s="16"/>
      <c r="AC162" s="16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0" x14ac:dyDescent="0.35">
      <c r="A163" s="17"/>
      <c r="B163" s="9"/>
      <c r="C163" s="9"/>
      <c r="D163" s="9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9"/>
      <c r="P163" s="9"/>
      <c r="Q163" s="9"/>
      <c r="R163" s="9"/>
      <c r="S163" s="9"/>
      <c r="T163" s="17"/>
      <c r="U163" s="9"/>
      <c r="V163" s="16"/>
      <c r="W163" s="16"/>
      <c r="X163" s="16"/>
      <c r="Y163" s="16"/>
      <c r="Z163" s="16"/>
      <c r="AA163" s="16"/>
      <c r="AB163" s="16"/>
      <c r="AC163" s="16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0" x14ac:dyDescent="0.35">
      <c r="A164" s="17"/>
      <c r="B164" s="9"/>
      <c r="C164" s="9"/>
      <c r="D164" s="9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9"/>
      <c r="P164" s="9"/>
      <c r="Q164" s="9"/>
      <c r="R164" s="9"/>
      <c r="S164" s="9"/>
      <c r="T164" s="17"/>
      <c r="U164" s="9"/>
      <c r="V164" s="16"/>
      <c r="W164" s="16"/>
      <c r="X164" s="16"/>
      <c r="Y164" s="16"/>
      <c r="Z164" s="16"/>
      <c r="AA164" s="16"/>
      <c r="AB164" s="16"/>
      <c r="AC164" s="16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:40" x14ac:dyDescent="0.35">
      <c r="A165" s="17"/>
      <c r="B165" s="9"/>
      <c r="C165" s="9"/>
      <c r="D165" s="9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9"/>
      <c r="P165" s="9"/>
      <c r="Q165" s="9"/>
      <c r="R165" s="9"/>
      <c r="S165" s="9"/>
      <c r="T165" s="17"/>
      <c r="U165" s="9"/>
      <c r="V165" s="16"/>
      <c r="W165" s="16"/>
      <c r="X165" s="16"/>
      <c r="Y165" s="16"/>
      <c r="Z165" s="16"/>
      <c r="AA165" s="16"/>
      <c r="AB165" s="16"/>
      <c r="AC165" s="16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:40" x14ac:dyDescent="0.35">
      <c r="A166" s="17"/>
      <c r="B166" s="9"/>
      <c r="C166" s="9"/>
      <c r="D166" s="9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9"/>
      <c r="P166" s="9"/>
      <c r="Q166" s="9"/>
      <c r="R166" s="9"/>
      <c r="S166" s="9"/>
      <c r="T166" s="17"/>
      <c r="U166" s="9"/>
      <c r="V166" s="16"/>
      <c r="W166" s="16"/>
      <c r="X166" s="16"/>
      <c r="Y166" s="16"/>
      <c r="Z166" s="16"/>
      <c r="AA166" s="16"/>
      <c r="AB166" s="16"/>
      <c r="AC166" s="16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0" x14ac:dyDescent="0.35">
      <c r="A167" s="17"/>
      <c r="B167" s="9"/>
      <c r="C167" s="9"/>
      <c r="D167" s="9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9"/>
      <c r="P167" s="9"/>
      <c r="Q167" s="9"/>
      <c r="R167" s="9"/>
      <c r="S167" s="9"/>
      <c r="T167" s="17"/>
      <c r="U167" s="9"/>
      <c r="V167" s="16"/>
      <c r="W167" s="16"/>
      <c r="X167" s="16"/>
      <c r="Y167" s="16"/>
      <c r="Z167" s="16"/>
      <c r="AA167" s="16"/>
      <c r="AB167" s="16"/>
      <c r="AC167" s="16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:40" x14ac:dyDescent="0.35">
      <c r="A168" s="17"/>
      <c r="B168" s="9"/>
      <c r="C168" s="9"/>
      <c r="D168" s="9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9"/>
      <c r="P168" s="9"/>
      <c r="Q168" s="9"/>
      <c r="R168" s="9"/>
      <c r="S168" s="9"/>
      <c r="T168" s="17"/>
      <c r="U168" s="9"/>
      <c r="V168" s="16"/>
      <c r="W168" s="16"/>
      <c r="X168" s="16"/>
      <c r="Y168" s="16"/>
      <c r="Z168" s="16"/>
      <c r="AA168" s="16"/>
      <c r="AB168" s="16"/>
      <c r="AC168" s="16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</row>
    <row r="169" spans="1:40" x14ac:dyDescent="0.35">
      <c r="A169" s="17"/>
      <c r="B169" s="9"/>
      <c r="C169" s="9"/>
      <c r="D169" s="9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9"/>
      <c r="P169" s="9"/>
      <c r="Q169" s="9"/>
      <c r="R169" s="9"/>
      <c r="S169" s="9"/>
      <c r="T169" s="17"/>
      <c r="U169" s="9"/>
      <c r="V169" s="16"/>
      <c r="W169" s="16"/>
      <c r="X169" s="16"/>
      <c r="Y169" s="16"/>
      <c r="Z169" s="16"/>
      <c r="AA169" s="16"/>
      <c r="AB169" s="16"/>
      <c r="AC169" s="16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</row>
    <row r="170" spans="1:40" x14ac:dyDescent="0.35">
      <c r="A170" s="17"/>
      <c r="B170" s="9"/>
      <c r="C170" s="9"/>
      <c r="D170" s="9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9"/>
      <c r="P170" s="9"/>
      <c r="Q170" s="9"/>
      <c r="R170" s="9"/>
      <c r="S170" s="9"/>
      <c r="T170" s="17"/>
      <c r="U170" s="9"/>
      <c r="V170" s="16"/>
      <c r="W170" s="16"/>
      <c r="X170" s="16"/>
      <c r="Y170" s="16"/>
      <c r="Z170" s="16"/>
      <c r="AA170" s="16"/>
      <c r="AB170" s="16"/>
      <c r="AC170" s="16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</row>
    <row r="171" spans="1:40" x14ac:dyDescent="0.35">
      <c r="A171" s="17"/>
      <c r="B171" s="9"/>
      <c r="C171" s="9"/>
      <c r="D171" s="9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9"/>
      <c r="P171" s="9"/>
      <c r="Q171" s="9"/>
      <c r="R171" s="9"/>
      <c r="S171" s="9"/>
      <c r="T171" s="17"/>
      <c r="U171" s="9"/>
      <c r="V171" s="16"/>
      <c r="W171" s="16"/>
      <c r="X171" s="16"/>
      <c r="Y171" s="16"/>
      <c r="Z171" s="16"/>
      <c r="AA171" s="16"/>
      <c r="AB171" s="16"/>
      <c r="AC171" s="16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</row>
    <row r="172" spans="1:40" x14ac:dyDescent="0.35">
      <c r="A172" s="17"/>
      <c r="B172" s="9"/>
      <c r="C172" s="9"/>
      <c r="D172" s="9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9"/>
      <c r="P172" s="9"/>
      <c r="Q172" s="9"/>
      <c r="R172" s="9"/>
      <c r="S172" s="9"/>
      <c r="T172" s="17"/>
      <c r="U172" s="9"/>
      <c r="V172" s="16"/>
      <c r="W172" s="16"/>
      <c r="X172" s="16"/>
      <c r="Y172" s="16"/>
      <c r="Z172" s="16"/>
      <c r="AA172" s="16"/>
      <c r="AB172" s="16"/>
      <c r="AC172" s="16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</row>
    <row r="173" spans="1:40" x14ac:dyDescent="0.35">
      <c r="A173" s="17"/>
      <c r="B173" s="9"/>
      <c r="C173" s="9"/>
      <c r="D173" s="9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9"/>
      <c r="P173" s="9"/>
      <c r="Q173" s="9"/>
      <c r="R173" s="9"/>
      <c r="S173" s="9"/>
      <c r="T173" s="17"/>
      <c r="U173" s="9"/>
      <c r="V173" s="16"/>
      <c r="W173" s="16"/>
      <c r="X173" s="16"/>
      <c r="Y173" s="16"/>
      <c r="Z173" s="16"/>
      <c r="AA173" s="16"/>
      <c r="AB173" s="16"/>
      <c r="AC173" s="16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:40" x14ac:dyDescent="0.35">
      <c r="A174" s="17"/>
      <c r="B174" s="9"/>
      <c r="C174" s="9"/>
      <c r="D174" s="9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9"/>
      <c r="P174" s="9"/>
      <c r="Q174" s="9"/>
      <c r="R174" s="9"/>
      <c r="S174" s="9"/>
      <c r="T174" s="17"/>
      <c r="U174" s="9"/>
      <c r="V174" s="16"/>
      <c r="W174" s="16"/>
      <c r="X174" s="16"/>
      <c r="Y174" s="16"/>
      <c r="Z174" s="16"/>
      <c r="AA174" s="16"/>
      <c r="AB174" s="16"/>
      <c r="AC174" s="16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</row>
    <row r="175" spans="1:40" x14ac:dyDescent="0.35">
      <c r="A175" s="17"/>
      <c r="B175" s="9"/>
      <c r="C175" s="9"/>
      <c r="D175" s="9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9"/>
      <c r="P175" s="9"/>
      <c r="Q175" s="9"/>
      <c r="R175" s="9"/>
      <c r="S175" s="9"/>
      <c r="T175" s="17"/>
      <c r="U175" s="9"/>
      <c r="V175" s="16"/>
      <c r="W175" s="16"/>
      <c r="X175" s="16"/>
      <c r="Y175" s="16"/>
      <c r="Z175" s="16"/>
      <c r="AA175" s="16"/>
      <c r="AB175" s="16"/>
      <c r="AC175" s="16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</row>
    <row r="176" spans="1:40" x14ac:dyDescent="0.35">
      <c r="A176" s="17"/>
      <c r="B176" s="9"/>
      <c r="C176" s="9"/>
      <c r="D176" s="9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9"/>
      <c r="P176" s="9"/>
      <c r="Q176" s="9"/>
      <c r="R176" s="9"/>
      <c r="S176" s="9"/>
      <c r="T176" s="17"/>
      <c r="U176" s="9"/>
      <c r="V176" s="16"/>
      <c r="W176" s="16"/>
      <c r="X176" s="16"/>
      <c r="Y176" s="16"/>
      <c r="Z176" s="16"/>
      <c r="AA176" s="16"/>
      <c r="AB176" s="16"/>
      <c r="AC176" s="16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</row>
    <row r="177" spans="1:40" x14ac:dyDescent="0.35">
      <c r="A177" s="17"/>
      <c r="B177" s="9"/>
      <c r="C177" s="9"/>
      <c r="D177" s="9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9"/>
      <c r="P177" s="9"/>
      <c r="Q177" s="9"/>
      <c r="R177" s="9"/>
      <c r="S177" s="9"/>
      <c r="T177" s="17"/>
      <c r="U177" s="9"/>
      <c r="V177" s="16"/>
      <c r="W177" s="16"/>
      <c r="X177" s="16"/>
      <c r="Y177" s="16"/>
      <c r="Z177" s="16"/>
      <c r="AA177" s="16"/>
      <c r="AB177" s="16"/>
      <c r="AC177" s="16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</row>
    <row r="178" spans="1:40" x14ac:dyDescent="0.35">
      <c r="A178" s="17"/>
      <c r="B178" s="9"/>
      <c r="C178" s="9"/>
      <c r="D178" s="9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9"/>
      <c r="P178" s="9"/>
      <c r="Q178" s="9"/>
      <c r="R178" s="9"/>
      <c r="S178" s="9"/>
      <c r="T178" s="17"/>
      <c r="U178" s="9"/>
      <c r="V178" s="16"/>
      <c r="W178" s="16"/>
      <c r="X178" s="16"/>
      <c r="Y178" s="16"/>
      <c r="Z178" s="16"/>
      <c r="AA178" s="16"/>
      <c r="AB178" s="16"/>
      <c r="AC178" s="16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</row>
    <row r="179" spans="1:40" x14ac:dyDescent="0.35">
      <c r="A179" s="17"/>
      <c r="B179" s="9"/>
      <c r="C179" s="9"/>
      <c r="D179" s="9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9"/>
      <c r="P179" s="9"/>
      <c r="Q179" s="9"/>
      <c r="R179" s="9"/>
      <c r="S179" s="9"/>
      <c r="T179" s="17"/>
      <c r="U179" s="9"/>
      <c r="V179" s="16"/>
      <c r="W179" s="16"/>
      <c r="X179" s="16"/>
      <c r="Y179" s="16"/>
      <c r="Z179" s="16"/>
      <c r="AA179" s="16"/>
      <c r="AB179" s="16"/>
      <c r="AC179" s="16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</row>
    <row r="180" spans="1:40" x14ac:dyDescent="0.35">
      <c r="A180" s="17"/>
      <c r="B180" s="9"/>
      <c r="C180" s="9"/>
      <c r="D180" s="9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9"/>
      <c r="P180" s="9"/>
      <c r="Q180" s="9"/>
      <c r="R180" s="9"/>
      <c r="S180" s="9"/>
      <c r="T180" s="17"/>
      <c r="U180" s="9"/>
      <c r="V180" s="16"/>
      <c r="W180" s="16"/>
      <c r="X180" s="16"/>
      <c r="Y180" s="16"/>
      <c r="Z180" s="16"/>
      <c r="AA180" s="16"/>
      <c r="AB180" s="16"/>
      <c r="AC180" s="16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</row>
    <row r="181" spans="1:40" x14ac:dyDescent="0.35">
      <c r="A181" s="17"/>
      <c r="B181" s="9"/>
      <c r="C181" s="9"/>
      <c r="D181" s="9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9"/>
      <c r="P181" s="9"/>
      <c r="Q181" s="9"/>
      <c r="R181" s="9"/>
      <c r="S181" s="9"/>
      <c r="T181" s="17"/>
      <c r="U181" s="9"/>
      <c r="V181" s="16"/>
      <c r="W181" s="16"/>
      <c r="X181" s="16"/>
      <c r="Y181" s="16"/>
      <c r="Z181" s="16"/>
      <c r="AA181" s="16"/>
      <c r="AB181" s="16"/>
      <c r="AC181" s="16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</row>
    <row r="182" spans="1:40" x14ac:dyDescent="0.35">
      <c r="A182" s="17"/>
      <c r="B182" s="9"/>
      <c r="C182" s="9"/>
      <c r="D182" s="9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9"/>
      <c r="P182" s="9"/>
      <c r="Q182" s="9"/>
      <c r="R182" s="9"/>
      <c r="S182" s="9"/>
      <c r="T182" s="17"/>
      <c r="U182" s="9"/>
      <c r="V182" s="16"/>
      <c r="W182" s="16"/>
      <c r="X182" s="16"/>
      <c r="Y182" s="16"/>
      <c r="Z182" s="16"/>
      <c r="AA182" s="16"/>
      <c r="AB182" s="16"/>
      <c r="AC182" s="16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</row>
    <row r="183" spans="1:40" x14ac:dyDescent="0.35">
      <c r="A183" s="17"/>
      <c r="B183" s="9"/>
      <c r="C183" s="9"/>
      <c r="D183" s="9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9"/>
      <c r="P183" s="9"/>
      <c r="Q183" s="9"/>
      <c r="R183" s="9"/>
      <c r="S183" s="9"/>
      <c r="T183" s="17"/>
      <c r="U183" s="9"/>
      <c r="V183" s="16"/>
      <c r="W183" s="16"/>
      <c r="X183" s="16"/>
      <c r="Y183" s="16"/>
      <c r="Z183" s="16"/>
      <c r="AA183" s="16"/>
      <c r="AB183" s="16"/>
      <c r="AC183" s="16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</row>
    <row r="184" spans="1:40" x14ac:dyDescent="0.35">
      <c r="A184" s="17"/>
      <c r="B184" s="9"/>
      <c r="C184" s="9"/>
      <c r="D184" s="9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9"/>
      <c r="P184" s="9"/>
      <c r="Q184" s="9"/>
      <c r="R184" s="9"/>
      <c r="S184" s="9"/>
      <c r="T184" s="17"/>
      <c r="U184" s="9"/>
      <c r="V184" s="16"/>
      <c r="W184" s="16"/>
      <c r="X184" s="16"/>
      <c r="Y184" s="16"/>
      <c r="Z184" s="16"/>
      <c r="AA184" s="16"/>
      <c r="AB184" s="16"/>
      <c r="AC184" s="16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</row>
    <row r="185" spans="1:40" x14ac:dyDescent="0.35">
      <c r="A185" s="17"/>
      <c r="B185" s="9"/>
      <c r="C185" s="9"/>
      <c r="D185" s="9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9"/>
      <c r="P185" s="9"/>
      <c r="Q185" s="9"/>
      <c r="R185" s="9"/>
      <c r="S185" s="9"/>
      <c r="T185" s="17"/>
      <c r="U185" s="9"/>
      <c r="V185" s="16"/>
      <c r="W185" s="16"/>
      <c r="X185" s="16"/>
      <c r="Y185" s="16"/>
      <c r="Z185" s="16"/>
      <c r="AA185" s="16"/>
      <c r="AB185" s="16"/>
      <c r="AC185" s="16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</row>
    <row r="186" spans="1:40" x14ac:dyDescent="0.35">
      <c r="A186" s="17"/>
      <c r="B186" s="9"/>
      <c r="C186" s="9"/>
      <c r="D186" s="9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9"/>
      <c r="P186" s="9"/>
      <c r="Q186" s="9"/>
      <c r="R186" s="9"/>
      <c r="S186" s="9"/>
      <c r="T186" s="17"/>
      <c r="U186" s="9"/>
      <c r="V186" s="16"/>
      <c r="W186" s="16"/>
      <c r="X186" s="16"/>
      <c r="Y186" s="16"/>
      <c r="Z186" s="16"/>
      <c r="AA186" s="16"/>
      <c r="AB186" s="16"/>
      <c r="AC186" s="16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</row>
    <row r="187" spans="1:40" x14ac:dyDescent="0.35">
      <c r="A187" s="17"/>
      <c r="B187" s="9"/>
      <c r="C187" s="9"/>
      <c r="D187" s="9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9"/>
      <c r="P187" s="9"/>
      <c r="Q187" s="9"/>
      <c r="R187" s="9"/>
      <c r="S187" s="9"/>
      <c r="T187" s="17"/>
      <c r="U187" s="9"/>
      <c r="V187" s="16"/>
      <c r="W187" s="16"/>
      <c r="X187" s="16"/>
      <c r="Y187" s="16"/>
      <c r="Z187" s="16"/>
      <c r="AA187" s="16"/>
      <c r="AB187" s="16"/>
      <c r="AC187" s="16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</row>
    <row r="188" spans="1:40" x14ac:dyDescent="0.35">
      <c r="A188" s="17"/>
      <c r="B188" s="9"/>
      <c r="C188" s="9"/>
      <c r="D188" s="9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9"/>
      <c r="P188" s="9"/>
      <c r="Q188" s="9"/>
      <c r="R188" s="9"/>
      <c r="S188" s="9"/>
      <c r="T188" s="17"/>
      <c r="U188" s="9"/>
      <c r="V188" s="16"/>
      <c r="W188" s="16"/>
      <c r="X188" s="16"/>
      <c r="Y188" s="16"/>
      <c r="Z188" s="16"/>
      <c r="AA188" s="16"/>
      <c r="AB188" s="16"/>
      <c r="AC188" s="16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</row>
    <row r="189" spans="1:40" x14ac:dyDescent="0.35">
      <c r="A189" s="17"/>
      <c r="B189" s="9"/>
      <c r="C189" s="9"/>
      <c r="D189" s="9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9"/>
      <c r="P189" s="9"/>
      <c r="Q189" s="9"/>
      <c r="R189" s="9"/>
      <c r="S189" s="9"/>
      <c r="T189" s="17"/>
      <c r="U189" s="9"/>
      <c r="V189" s="16"/>
      <c r="W189" s="16"/>
      <c r="X189" s="16"/>
      <c r="Y189" s="16"/>
      <c r="Z189" s="16"/>
      <c r="AA189" s="16"/>
      <c r="AB189" s="16"/>
      <c r="AC189" s="16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</row>
    <row r="190" spans="1:40" x14ac:dyDescent="0.35">
      <c r="A190" s="17"/>
      <c r="B190" s="9"/>
      <c r="C190" s="9"/>
      <c r="D190" s="9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9"/>
      <c r="P190" s="9"/>
      <c r="Q190" s="9"/>
      <c r="R190" s="9"/>
      <c r="S190" s="9"/>
      <c r="T190" s="17"/>
      <c r="U190" s="9"/>
      <c r="V190" s="16"/>
      <c r="W190" s="16"/>
      <c r="X190" s="16"/>
      <c r="Y190" s="16"/>
      <c r="Z190" s="16"/>
      <c r="AA190" s="16"/>
      <c r="AB190" s="16"/>
      <c r="AC190" s="16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</row>
    <row r="191" spans="1:40" x14ac:dyDescent="0.35">
      <c r="A191" s="17"/>
      <c r="B191" s="9"/>
      <c r="C191" s="9"/>
      <c r="D191" s="9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9"/>
      <c r="P191" s="9"/>
      <c r="Q191" s="9"/>
      <c r="R191" s="9"/>
      <c r="S191" s="9"/>
      <c r="T191" s="17"/>
      <c r="U191" s="9"/>
      <c r="V191" s="16"/>
      <c r="W191" s="16"/>
      <c r="X191" s="16"/>
      <c r="Y191" s="16"/>
      <c r="Z191" s="16"/>
      <c r="AA191" s="16"/>
      <c r="AB191" s="16"/>
      <c r="AC191" s="16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</row>
    <row r="192" spans="1:40" x14ac:dyDescent="0.35">
      <c r="A192" s="17"/>
      <c r="B192" s="9"/>
      <c r="C192" s="9"/>
      <c r="D192" s="9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9"/>
      <c r="P192" s="9"/>
      <c r="Q192" s="9"/>
      <c r="R192" s="9"/>
      <c r="S192" s="9"/>
      <c r="T192" s="17"/>
      <c r="U192" s="9"/>
      <c r="V192" s="16"/>
      <c r="W192" s="16"/>
      <c r="X192" s="16"/>
      <c r="Y192" s="16"/>
      <c r="Z192" s="16"/>
      <c r="AA192" s="16"/>
      <c r="AB192" s="16"/>
      <c r="AC192" s="16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</row>
    <row r="193" spans="1:40" x14ac:dyDescent="0.35">
      <c r="A193" s="17"/>
      <c r="B193" s="9"/>
      <c r="C193" s="9"/>
      <c r="D193" s="9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9"/>
      <c r="P193" s="9"/>
      <c r="Q193" s="9"/>
      <c r="R193" s="9"/>
      <c r="S193" s="9"/>
      <c r="T193" s="17"/>
      <c r="U193" s="9"/>
      <c r="V193" s="16"/>
      <c r="W193" s="16"/>
      <c r="X193" s="16"/>
      <c r="Y193" s="16"/>
      <c r="Z193" s="16"/>
      <c r="AA193" s="16"/>
      <c r="AB193" s="16"/>
      <c r="AC193" s="16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</row>
    <row r="194" spans="1:40" x14ac:dyDescent="0.35">
      <c r="A194" s="17"/>
      <c r="B194" s="9"/>
      <c r="C194" s="9"/>
      <c r="D194" s="9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9"/>
      <c r="P194" s="9"/>
      <c r="Q194" s="9"/>
      <c r="R194" s="9"/>
      <c r="S194" s="9"/>
      <c r="T194" s="17"/>
      <c r="U194" s="9"/>
      <c r="V194" s="16"/>
      <c r="W194" s="16"/>
      <c r="X194" s="16"/>
      <c r="Y194" s="16"/>
      <c r="Z194" s="16"/>
      <c r="AA194" s="16"/>
      <c r="AB194" s="16"/>
      <c r="AC194" s="16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</row>
    <row r="195" spans="1:40" x14ac:dyDescent="0.35">
      <c r="A195" s="17"/>
      <c r="B195" s="9"/>
      <c r="C195" s="9"/>
      <c r="D195" s="9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9"/>
      <c r="P195" s="9"/>
      <c r="Q195" s="9"/>
      <c r="R195" s="9"/>
      <c r="S195" s="9"/>
      <c r="T195" s="17"/>
      <c r="U195" s="9"/>
      <c r="V195" s="16"/>
      <c r="W195" s="16"/>
      <c r="X195" s="16"/>
      <c r="Y195" s="16"/>
      <c r="Z195" s="16"/>
      <c r="AA195" s="16"/>
      <c r="AB195" s="16"/>
      <c r="AC195" s="16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</row>
    <row r="196" spans="1:40" x14ac:dyDescent="0.35">
      <c r="A196" s="17"/>
      <c r="B196" s="9"/>
      <c r="C196" s="9"/>
      <c r="D196" s="9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9"/>
      <c r="P196" s="9"/>
      <c r="Q196" s="9"/>
      <c r="R196" s="9"/>
      <c r="S196" s="9"/>
      <c r="T196" s="17"/>
      <c r="U196" s="9"/>
      <c r="V196" s="16"/>
      <c r="W196" s="16"/>
      <c r="X196" s="16"/>
      <c r="Y196" s="16"/>
      <c r="Z196" s="16"/>
      <c r="AA196" s="16"/>
      <c r="AB196" s="16"/>
      <c r="AC196" s="16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</row>
    <row r="197" spans="1:40" x14ac:dyDescent="0.35">
      <c r="A197" s="17"/>
      <c r="B197" s="9"/>
      <c r="C197" s="9"/>
      <c r="D197" s="9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9"/>
      <c r="P197" s="9"/>
      <c r="Q197" s="9"/>
      <c r="R197" s="9"/>
      <c r="S197" s="9"/>
      <c r="T197" s="17"/>
      <c r="U197" s="9"/>
      <c r="V197" s="16"/>
      <c r="W197" s="16"/>
      <c r="X197" s="16"/>
      <c r="Y197" s="16"/>
      <c r="Z197" s="16"/>
      <c r="AA197" s="16"/>
      <c r="AB197" s="16"/>
      <c r="AC197" s="16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</row>
  </sheetData>
  <mergeCells count="97">
    <mergeCell ref="C87:O87"/>
    <mergeCell ref="Q87:T87"/>
    <mergeCell ref="Q88:T88"/>
    <mergeCell ref="A62:A63"/>
    <mergeCell ref="A64:A67"/>
    <mergeCell ref="E65:E66"/>
    <mergeCell ref="F65:F67"/>
    <mergeCell ref="O72:P72"/>
    <mergeCell ref="J75:N76"/>
    <mergeCell ref="A68:R68"/>
    <mergeCell ref="A69:T69"/>
    <mergeCell ref="C71:C72"/>
    <mergeCell ref="C73:C74"/>
    <mergeCell ref="R73:R74"/>
    <mergeCell ref="A21:A32"/>
    <mergeCell ref="A49:A54"/>
    <mergeCell ref="A3:B3"/>
    <mergeCell ref="C3:AC3"/>
    <mergeCell ref="C4:K4"/>
    <mergeCell ref="L4:O4"/>
    <mergeCell ref="P4:S4"/>
    <mergeCell ref="T4:U4"/>
    <mergeCell ref="V4:AC4"/>
    <mergeCell ref="H5:O5"/>
    <mergeCell ref="P5:P6"/>
    <mergeCell ref="Q5:U5"/>
    <mergeCell ref="E21:E32"/>
    <mergeCell ref="E33:E37"/>
    <mergeCell ref="E38:E48"/>
    <mergeCell ref="E7:E8"/>
    <mergeCell ref="AC75:AC76"/>
    <mergeCell ref="C77:C78"/>
    <mergeCell ref="E49:E54"/>
    <mergeCell ref="E55:E61"/>
    <mergeCell ref="Y77:Z78"/>
    <mergeCell ref="AA77:AB78"/>
    <mergeCell ref="AC77:AC78"/>
    <mergeCell ref="D71:P71"/>
    <mergeCell ref="R71:R72"/>
    <mergeCell ref="S71:S72"/>
    <mergeCell ref="T71:T72"/>
    <mergeCell ref="Y71:AC71"/>
    <mergeCell ref="E72:I72"/>
    <mergeCell ref="J72:N72"/>
    <mergeCell ref="AA72:AB72"/>
    <mergeCell ref="E75:I76"/>
    <mergeCell ref="Y73:Z74"/>
    <mergeCell ref="W75:X76"/>
    <mergeCell ref="Y75:Z76"/>
    <mergeCell ref="V73:V78"/>
    <mergeCell ref="W73:X74"/>
    <mergeCell ref="AA75:AB76"/>
    <mergeCell ref="A33:A37"/>
    <mergeCell ref="A55:A61"/>
    <mergeCell ref="C86:O86"/>
    <mergeCell ref="Q86:T86"/>
    <mergeCell ref="R75:R76"/>
    <mergeCell ref="S75:S76"/>
    <mergeCell ref="O74:P74"/>
    <mergeCell ref="D73:D74"/>
    <mergeCell ref="E73:I74"/>
    <mergeCell ref="J73:N74"/>
    <mergeCell ref="D75:D76"/>
    <mergeCell ref="O73:P73"/>
    <mergeCell ref="O75:P75"/>
    <mergeCell ref="O76:P76"/>
    <mergeCell ref="O77:P77"/>
    <mergeCell ref="AA1:AC1"/>
    <mergeCell ref="AA2:AC2"/>
    <mergeCell ref="F5:F6"/>
    <mergeCell ref="G5:G6"/>
    <mergeCell ref="V5:AC5"/>
    <mergeCell ref="E9:E20"/>
    <mergeCell ref="A1:B2"/>
    <mergeCell ref="C1:U2"/>
    <mergeCell ref="V1:Z1"/>
    <mergeCell ref="A4:B4"/>
    <mergeCell ref="V2:Z2"/>
    <mergeCell ref="A5:D5"/>
    <mergeCell ref="A7:A8"/>
    <mergeCell ref="A9:A20"/>
    <mergeCell ref="U88:W88"/>
    <mergeCell ref="AA73:AB74"/>
    <mergeCell ref="AC73:AC74"/>
    <mergeCell ref="O78:P78"/>
    <mergeCell ref="A38:A48"/>
    <mergeCell ref="S73:S74"/>
    <mergeCell ref="C75:C76"/>
    <mergeCell ref="D77:D78"/>
    <mergeCell ref="E77:I78"/>
    <mergeCell ref="J77:N78"/>
    <mergeCell ref="R77:R78"/>
    <mergeCell ref="S77:S78"/>
    <mergeCell ref="W77:X78"/>
    <mergeCell ref="U86:W87"/>
    <mergeCell ref="C88:O88"/>
    <mergeCell ref="Y72:Z72"/>
  </mergeCells>
  <conditionalFormatting sqref="O7:O67 AC7:AC67">
    <cfRule type="containsText" dxfId="4" priority="1" operator="containsText" text="INTOLERABLE">
      <formula>NOT(ISERROR(SEARCH("INTOLERABLE",O7)))</formula>
    </cfRule>
    <cfRule type="containsText" dxfId="3" priority="2" operator="containsText" text="IMPORTANTE">
      <formula>NOT(ISERROR(SEARCH("IMPORTANTE",O7)))</formula>
    </cfRule>
    <cfRule type="containsText" dxfId="2" priority="3" operator="containsText" text="MODERADO">
      <formula>NOT(ISERROR(SEARCH("MODERADO",O7)))</formula>
    </cfRule>
    <cfRule type="containsText" dxfId="1" priority="4" operator="containsText" text="TOLERABLE">
      <formula>NOT(ISERROR(SEARCH("TOLERABLE",O7)))</formula>
    </cfRule>
    <cfRule type="containsText" dxfId="0" priority="5" operator="containsText" text="TRIVIAL">
      <formula>NOT(ISERROR(SEARCH("TRIVIAL",O7)))</formula>
    </cfRule>
  </conditionalFormatting>
  <pageMargins left="0.25" right="0.25" top="0.75" bottom="0.75" header="0.3" footer="0.3"/>
  <pageSetup paperSize="9" scale="22" fitToHeight="0" orientation="landscape" horizontalDpi="4294967295" verticalDpi="4294967295" r:id="rId1"/>
  <rowBreaks count="2" manualBreakCount="2">
    <brk id="62" max="28" man="1"/>
    <brk id="67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Auxiliar de MMPP</vt:lpstr>
      <vt:lpstr>'Auxiliar de MMPP'!Área_de_impresión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2021-12-14T22:29:23Z</cp:lastPrinted>
  <dcterms:created xsi:type="dcterms:W3CDTF">2020-04-22T03:55:12Z</dcterms:created>
  <dcterms:modified xsi:type="dcterms:W3CDTF">2025-02-05T20:29:10Z</dcterms:modified>
</cp:coreProperties>
</file>